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anparksorg-my.sharepoint.com/personal/baphelele_mhlauli_sanparks_org/Documents/Documents/Request from End-users/Mapungubwe 2026-2027FY/Conservation Department/Prefab House/"/>
    </mc:Choice>
  </mc:AlternateContent>
  <xr:revisionPtr revIDLastSave="0" documentId="13_ncr:1_{9BC46060-BEC7-436A-A57A-CAD2B0E80A76}" xr6:coauthVersionLast="47" xr6:coauthVersionMax="47" xr10:uidLastSave="{00000000-0000-0000-0000-000000000000}"/>
  <bookViews>
    <workbookView xWindow="-108" yWindow="-108" windowWidth="23256" windowHeight="12456" xr2:uid="{00000000-000D-0000-FFFF-FFFF00000000}"/>
  </bookViews>
  <sheets>
    <sheet name="BOQ"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1" i="1" l="1"/>
  <c r="E161" i="1"/>
  <c r="D161" i="1"/>
  <c r="E146" i="1"/>
  <c r="E54" i="1" l="1"/>
  <c r="E468" i="1"/>
  <c r="E467" i="1"/>
  <c r="E505" i="1"/>
  <c r="E501" i="1"/>
  <c r="E500" i="1"/>
  <c r="E499" i="1"/>
  <c r="E463" i="1"/>
  <c r="E464" i="1"/>
  <c r="E465" i="1"/>
  <c r="E466" i="1"/>
  <c r="E462" i="1"/>
  <c r="E461" i="1"/>
  <c r="E399" i="1"/>
  <c r="E398" i="1"/>
  <c r="E360" i="1"/>
  <c r="E359" i="1"/>
  <c r="E357" i="1"/>
  <c r="E355" i="1"/>
  <c r="E356" i="1"/>
  <c r="E354" i="1"/>
  <c r="E255" i="1"/>
  <c r="E254" i="1"/>
  <c r="E248" i="1"/>
  <c r="E182" i="1"/>
  <c r="E181" i="1"/>
</calcChain>
</file>

<file path=xl/sharedStrings.xml><?xml version="1.0" encoding="utf-8"?>
<sst xmlns="http://schemas.openxmlformats.org/spreadsheetml/2006/main" count="503" uniqueCount="350">
  <si>
    <t>Section</t>
  </si>
  <si>
    <t>Item No</t>
  </si>
  <si>
    <t>Description</t>
  </si>
  <si>
    <t>Unit</t>
  </si>
  <si>
    <t>Quantity</t>
  </si>
  <si>
    <t>Rate</t>
  </si>
  <si>
    <t>Amount</t>
  </si>
  <si>
    <t>A Substructure</t>
  </si>
  <si>
    <t>m²</t>
  </si>
  <si>
    <t>Setting out and base pads</t>
  </si>
  <si>
    <t>Item</t>
  </si>
  <si>
    <t>B Superstructure</t>
  </si>
  <si>
    <t>C Doors</t>
  </si>
  <si>
    <t>C1</t>
  </si>
  <si>
    <t>No</t>
  </si>
  <si>
    <t>D Windows</t>
  </si>
  <si>
    <t>E Finishes</t>
  </si>
  <si>
    <t>F Plumbing</t>
  </si>
  <si>
    <t>G Electrical</t>
  </si>
  <si>
    <t>Double plug sockets</t>
  </si>
  <si>
    <t>Stove isolator</t>
  </si>
  <si>
    <t>Light switches</t>
  </si>
  <si>
    <t>H Mechanical</t>
  </si>
  <si>
    <t>18000 BTU Split Unit</t>
  </si>
  <si>
    <t>TWO BEDROOM HOUSE</t>
  </si>
  <si>
    <t>A Preliminaries</t>
  </si>
  <si>
    <t>Setting out and compliance</t>
  </si>
  <si>
    <t>Electrical Certificate of Compliance (COC)</t>
  </si>
  <si>
    <t>Connection to the main line sewage</t>
  </si>
  <si>
    <t>Connection to the main line water supply</t>
  </si>
  <si>
    <t>Connection to main line electrical</t>
  </si>
  <si>
    <t>Supply, transport, and installation of Guard House and 2 Two bedroom house complete, similar to the drawings</t>
  </si>
  <si>
    <t>Approval Process</t>
  </si>
  <si>
    <t>No work shall commence on any portion of the Works until the related drawings have been formally reviewed and approved in writing.</t>
  </si>
  <si>
    <t>Approval of drawings shall not relieve the Contractor of responsibility for accuracy, dimensions, or compliance with the Contract.</t>
  </si>
  <si>
    <t>TOTAL</t>
  </si>
  <si>
    <t>SUBTOTAL</t>
  </si>
  <si>
    <t>EARTHWORKS</t>
  </si>
  <si>
    <t>For preambles see "Model Preambles for Trades (2017 Edition)" as published by the Association of South African Quantity Surveyor (ASAQS) and supplementary preambles as specified in the trades</t>
  </si>
  <si>
    <t xml:space="preserve">NOTE: Tenderers are advised to study the preambles before pricing this bill. </t>
  </si>
  <si>
    <t>GENERAL</t>
  </si>
  <si>
    <t>Supplementary Preambles</t>
  </si>
  <si>
    <t>Notes</t>
  </si>
  <si>
    <t>All excavations are measured as being in "earth" unless otherwise described, tenders are advised to visit the site before pricing this document to determine soil conditions</t>
  </si>
  <si>
    <t>All earthworks is measured provisionally, contractor must be able to verify excavation depths during construction by marking depths on a drawing</t>
  </si>
  <si>
    <t>All quantities is measured net, tenderer must allow in his/her pricing for bulking of materials</t>
  </si>
  <si>
    <t>Descriptions of extra over excavations for encountering rock, etc, includes the difficulty of excavation, handling and carting away to a site located by the contractor</t>
  </si>
  <si>
    <t>SECTION NO. 2</t>
  </si>
  <si>
    <t>SECTION NO. 1</t>
  </si>
  <si>
    <t>BILL NUMBER 1</t>
  </si>
  <si>
    <t>SECTION NO. 3</t>
  </si>
  <si>
    <t>PRELIMINARIES AND GENERAL</t>
  </si>
  <si>
    <t>ALTERATIONS</t>
  </si>
  <si>
    <t>Site Inspection</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</si>
  <si>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</si>
  <si>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General</t>
  </si>
  <si>
    <t>All sizes and dimensions stated herein are approximate and deemed only sufficient to identify the item of work concerned.</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</si>
  <si>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</si>
  <si>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</si>
  <si>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The contractor shall carry out the whole of the works with as little mess and noise as possible and with a minimum of disturbance to adjoining premises and their tenants. He shall provide proper protection and provide, erect and remove when directed, any temporary hoarding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</si>
  <si>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</si>
  <si>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REMOVAL/ DEMOLISHING OF EXISTING WORK</t>
  </si>
  <si>
    <t>Carefully dismantle and demolish the existing timber Wendy house structure 3m x 3m. Work includes the systematic tearing down of the corrugated iron/felt roof sheeting, timber roof trusses, wall panels, doors, windows, and raised wooden flooring.</t>
  </si>
  <si>
    <t>Items</t>
  </si>
  <si>
    <t>SITE CLEARANCE</t>
  </si>
  <si>
    <t>The removal of topsoil, rubbish, debris, vegetation, hedges and trees</t>
  </si>
  <si>
    <t>Clear site 50mm thick to remove topsoil, including removal of ground heap, existing building rubble and trees not exceeding 200mm girth, including cart away all materials</t>
  </si>
  <si>
    <t>Removal of trees, etc.</t>
  </si>
  <si>
    <t>Taking out and removing, grubbing up roots, filling in holes and compacting to 90% Mod AASHTO density</t>
  </si>
  <si>
    <t>Tree exceeding 500mm girth but not exceeding 1000mm girth</t>
  </si>
  <si>
    <t>EXCAVATIONS, ETC.</t>
  </si>
  <si>
    <t>Excavations for trenches, holes and platforms</t>
  </si>
  <si>
    <t>Excavate in earth (pickable material) below reduced or natural ground level and set aside as heap for later use</t>
  </si>
  <si>
    <t>Strip footings to walls not exceeding 2m deep</t>
  </si>
  <si>
    <t>Extra over pickable material for difficulty excavating in: (please refer to preambles to understand classification)</t>
  </si>
  <si>
    <t>Soft rock</t>
  </si>
  <si>
    <t>Hard rock</t>
  </si>
  <si>
    <t>Carting away of excavated materials</t>
  </si>
  <si>
    <t>Surplus material from excavations and/or stock piles on site to a dumping site to be located by the contractor. (allow for bulking)</t>
  </si>
  <si>
    <t>Risk of collapse of excavations</t>
  </si>
  <si>
    <t>Sides of trench and hole excavations not exceeding 1,5m deep</t>
  </si>
  <si>
    <t>Keeping excavations free of water</t>
  </si>
  <si>
    <t>Allow for keeping excavations free of water and mud by pumping or bailing</t>
  </si>
  <si>
    <t>FILLING, COMPACTION, ETC.</t>
  </si>
  <si>
    <t>Backfilling</t>
  </si>
  <si>
    <t>Earth filling obtained from the excavations and compacted as per Mod AASHTO density</t>
  </si>
  <si>
    <t>Backfilling to trenches, holes (93% density)</t>
  </si>
  <si>
    <t>Compaction of surfaces</t>
  </si>
  <si>
    <t>Compaction of ground and filling surface areas etc., breaking down oversize materials, trimming and compacted as per Mod AASHTO density</t>
  </si>
  <si>
    <t>In bottom of trenches and bases, compacted to 95% density</t>
  </si>
  <si>
    <t>Weed killers, insecticides, etc.</t>
  </si>
  <si>
    <t>Soil insecticide in accordance with SANS 5859</t>
  </si>
  <si>
    <t>On compacted layerworks</t>
  </si>
  <si>
    <t>BILL NUMBER 2</t>
  </si>
  <si>
    <t>CONCRETE, FORMWORK AND REINFORCEMENT</t>
  </si>
  <si>
    <t>NOTE: Tenderers are advised to study the preambles before pricing this bill</t>
  </si>
  <si>
    <t>SUPPLEMENTARY PREAMBLES</t>
  </si>
  <si>
    <t>Classification Of Concrete</t>
  </si>
  <si>
    <t>All concrete work shall be done according to SABS 1200G</t>
  </si>
  <si>
    <t>Cost Of Tests</t>
  </si>
  <si>
    <t>The contractor shall supply in good time, for approval, the samples of the materials and the mix they proposes to use for the concrete and shall furnish evidence that the materials comply with the requirements of clauses 3.3 and 3.4 of S.A.B.S. 1200G and the results of the test cubes submitted to an approved laboratory complies with the requirements specified.</t>
  </si>
  <si>
    <t>The costs of making, storing and testing of concrete test cubes shall include the cost of providing cube moulds necessary for the purpose, for testing costs and for submitting reports of the tests to the Architect, Engineer or Principal Agent. The testing shall be undertaken by an independent firm or SP5 institution nominated by the Contractor to the approval of the Architect, Engineer or Principal Agent.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</si>
  <si>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</si>
  <si>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 use.</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</si>
  <si>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</si>
  <si>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</si>
  <si>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Prices</t>
  </si>
  <si>
    <t>Prices of all concrete shall include for mixing, hoisting and lowering to all levels, placing, working around reinforcement, vibrating, pipe rolling, compacting, pumping, finishing to level, etc.</t>
  </si>
  <si>
    <t>The prices of all formwork shall include for use, waste, all straight, square and raking cutting, splayed edges, intersections, struts, hangers, etc., horsing up, wedging, maintaining, easing, striking and removing as and when directed, except where described as "Permanent". The formwork is measured to the actual nett surface of the concrete to be supported.</t>
  </si>
  <si>
    <t>Prices for smooth formwork shall include for forming 25 x 25mm chamfers to all visible corners in collaboration with the Architect as well as drip grooves where required. No separate item shall be measured for this</t>
  </si>
  <si>
    <t>The prices of steel reinforcement shall include for the supply, cutting to lengths, bending to the exact dimensions and shapes shown on the drawings and schedules, lowering or hoisting to the various floor levels, placing and wiring in position with and including 1,60 or 1,25 mm diameter annealed wire or by the use of suitable clips and for the use of all necessary spacers, lifting blocks, etc., and maintaining in position while the concrete in being deposited. Prices of fabric reinforcement shall include for unrolling, cutting, bending, and binding wire, and for 300 mm (minimum) side and end laps, hoisting or lowering and fixing and maintaining in position complete.</t>
  </si>
  <si>
    <t>It must be clearly understood that any structural concrete, which does not comply with the results required may have to be removed at the Engineers discretion and reconstructed entirely at the contractor’s expense, including the replacement of steel reinforcement.</t>
  </si>
  <si>
    <t>The tenderer to study the layout of the project and allow the needed concrete pumps where needed</t>
  </si>
  <si>
    <t>All waste and shrinkage of concrete to be incorporated in the rates, quantities will be measured net. All additional concrete due to excavation sides collapse or over excavated areas must be for the contractors account, the risk for these cost must allowed for under earthworks, risk of collapse</t>
  </si>
  <si>
    <t>Concrete strength to be classified at 28days</t>
  </si>
  <si>
    <t>CONCRETE COMPONENTS</t>
  </si>
  <si>
    <t>Concrete (with 19mm Stone), cast to excavated surfaces</t>
  </si>
  <si>
    <t>15Mpa unreinforced concrete</t>
  </si>
  <si>
    <t>Blindings</t>
  </si>
  <si>
    <t>25Mpa reinforced concrete</t>
  </si>
  <si>
    <t>Surface beds</t>
  </si>
  <si>
    <t>SURFACE TREATMENT</t>
  </si>
  <si>
    <t>Power float finish to exposed top surface of:</t>
  </si>
  <si>
    <t>TEST BLOCKS AND TESTING</t>
  </si>
  <si>
    <t>Test blocks</t>
  </si>
  <si>
    <t>Set of three concrete test cubes, each size 150 mm x 150 mm x 150 mm, including use of of moulds, sending to an approved laboratory, providing test results timeously and paying all charges in connection therewith.Only successful tests will be paid (Provisional)</t>
  </si>
  <si>
    <t>DISTRIBUTION BOARD DB</t>
  </si>
  <si>
    <t>Flush mounted distribution board in one section (uninterruptable power) with door, with 60A earth leakage, three 30A, one 20A, two 15A, two 10A and two 5A circuit breakers and  space for space for two additional circuit breakers, colour coded and installed in recess  in  wall</t>
  </si>
  <si>
    <t>ELECTRICAL WORK</t>
  </si>
  <si>
    <t>Contract price adjustment provisions</t>
  </si>
  <si>
    <t>No fluctuations in the cost of labour and material wil be entertained</t>
  </si>
  <si>
    <t>Distribution boards, etc</t>
  </si>
  <si>
    <t>Rates for distribution boards etc are to include for busbars, jumpers, neutral bars, internal wiring and connections, circuit identification markers, control gear labels, circuit legend cards and working drawings</t>
  </si>
  <si>
    <t>Switches, socket outlets, etc</t>
  </si>
  <si>
    <t>Rates for switches, socket outlets, etc are to include for screwing to outlet boxes, connecting up and cover plates</t>
  </si>
  <si>
    <t>Light fittings</t>
  </si>
  <si>
    <t>Rates for light fittings are to include for hanging, fixing and connecting and for lamp holders and fluorescent tubes and lamps of the type and wattage described</t>
  </si>
  <si>
    <t>Concrete Double bowl washtrough</t>
  </si>
  <si>
    <t>Supply and install white vitreous china close-coupled WC pan and matching cistern, complete with 6/3L dual-flush internal fittings and chrome push button. Complete connection to water supply</t>
  </si>
  <si>
    <t>Supply and install "Bouquet" white vitreous china wall-mounted basin (810x415mm) complete with matching full ceramic floor pedestal shroud (495mm deep/high variant), installed to finished floor alignment.  Include basin mixer complete with connection</t>
  </si>
  <si>
    <t>Supply and install Grade 304 stainless steel double bowl sink, overall size 1160x500mm, drop-in type, complete with integrated drainer. Include sink mixer complete with connection</t>
  </si>
  <si>
    <t>Supply and install 150L electric geyser complete with drip tray, valves, and connection to nearest hot/cold main pipes.</t>
  </si>
  <si>
    <t>Shower: Form floor falls in 1:4 sand/cement mortar to a 1:60 gradient towards a Grade 304 stainless steel tile-in drain (with foul air trap), apply double-layer liquid waterproofing to floors and walls up to 2100 mm with mesh-reinforced junctions, and install a concealed chrome shower mixer with overhead and hand shower, together with an 8 mm frameless glass walk-in panel complete with channels and bracing</t>
  </si>
  <si>
    <t>250 Microns black waterproofing membrane with 
minimum overlaps of 150mm, sealed with 48mm 
approved sealing strips</t>
  </si>
  <si>
    <t>Fabric reinforcement</t>
  </si>
  <si>
    <t>Mesh placed in floors</t>
  </si>
  <si>
    <t>High tensile mesh fabric reinforcement ref. 193 in surface beds (measured nett)</t>
  </si>
  <si>
    <t>As built Drawings shall be submitted in both hard copy and electronic format (PDF and CAD where applicable).</t>
  </si>
  <si>
    <t>Roof Sheeting: Supply and fix wide-span Chromadek IBR profile roof sheeting, 0.58mm thick (standard industrial/residential gauge), Heritage Green in colour, one side coated. Includes supply and fix roof structure trusses</t>
  </si>
  <si>
    <t>External door DE4LH aluminium door including door frame and ironmongery</t>
  </si>
  <si>
    <t>External door DE4RH8 aluminium door including door frame and ironmongery</t>
  </si>
  <si>
    <t>Internal door DI4LH  aluminium door including door frame and ironmongery</t>
  </si>
  <si>
    <t>Internal door DI4RH  aluminium door including door frame and ironmongery</t>
  </si>
  <si>
    <t>900x900 Aluminium Window including ironmongery</t>
  </si>
  <si>
    <t xml:space="preserve">500x600 Aluminium Window including ironmongery </t>
  </si>
  <si>
    <t>Prefabricated Wall panels</t>
  </si>
  <si>
    <t>1200x1200 Aluminium Window including ironmongery</t>
  </si>
  <si>
    <t>Approved 600x600mm (PC amount of R 250/m2) ceramic tile laid on floors with approved 12 hour tile adhesive, including tile bond application and pointed with tile grout colour to be selected</t>
  </si>
  <si>
    <t>Ceramic tiles bathroom: Approved 600x600mm (PC amount of R 250/m2) ceramic tile laid on floors with approved 12 hour tile adhesive, including tile bond application and pointed with tile grout colour to be selected</t>
  </si>
  <si>
    <t>ROOFING</t>
  </si>
  <si>
    <t>TILING</t>
  </si>
  <si>
    <t>Patterns</t>
  </si>
  <si>
    <t>Unless otherwise described, tiles shall be laid with continuous joints in both directions</t>
  </si>
  <si>
    <t>Fixing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</si>
  <si>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</si>
  <si>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Fixing of tiles shall be deemed to include for approved tiling TAL key-coat &amp; Key Mix.</t>
  </si>
  <si>
    <t>Ceramic, porcelain, marble and granite tiles are to be fixed and grouted with suitable adhesives and grouts as recommended by the manufacturer of the tiles</t>
  </si>
  <si>
    <t>Cleaning Specification</t>
  </si>
  <si>
    <t>All newly laid tiles should be thoroughly pre-cleaned prior to daily use. As a norm the floors have been exposed to cement and grouting residues and purging of the floor is required to remove the residues from the micro-pores of the tile to reduce dirt build up and to enhance the appearance of the tile. This is imperative to ensure the best results for the installed surface.</t>
  </si>
  <si>
    <t>The initial clean is normally performed once before using the floor. The floor must be washed using a solution of hydrochloric acid (2/3 water, 1/3 acid) or similar products specially designed for this purpose. True porcelain is resistant to all chemicals with the exception of hydrochloric acid. To prevent the acid based product used for the initial cleaning from corroding the cement-based joint filler, it is recommended to wet the floor prior to cleaning so that the joints are impregnated and thus protected from the corrosive action of the acid. If the initial cleaning is carried out after the floor has been used, before applying the acid product, it is advisable to first remove any grease or similar substances using suitable cleaning products.</t>
  </si>
  <si>
    <t>After cleaning, the floor must be rinsed thoroughly and the residual water collected. Floors should be scrubbed with a low speed, single disk scrubbing machine fitted with a blue cleaning pad, using a solution of approved chemical and water, using a slow sideways motion across the entire floor. All excess water and chemical should be removed with a wet pick-up vacuum cleaner. The tile should then be rinsed with an approved neutraliser and removed with a wet pick up vacuum and allowed to dry.</t>
  </si>
  <si>
    <t>Companies supplying these suitable purging products include Adventure Industrial Cleaning, Speckleen, Tile and Floor Care, Fila and others. A detailed cleaning specification can be requested from these companies should this be required.</t>
  </si>
  <si>
    <t>"Prime Cost Amount" (PC) means an amount included in the contract sum for the delivered cost of materials and goods obtained from a supplier as instructed by the client, or his/her agents</t>
  </si>
  <si>
    <t>Labour &amp; Profit have to be added if applicable</t>
  </si>
  <si>
    <t>WALL AND FLOOR TILES</t>
  </si>
  <si>
    <t>METALWORK</t>
  </si>
  <si>
    <t>Doors, windows, etc. to be manufactured by an approved firm of specialists, to be of the best quality and design truly squared and unless otherwise described, prepared to receive glazing beads from the outside. All opening portions must fit perfectly on all faces and be so hung as to open and close freely without binding at any point. Wherever possible, all angles and intersections to be welded by electric welding, argon or arc welding. A sample window is to be submitted to the Architect for approval before the work is put in hand.</t>
  </si>
  <si>
    <t>The frames generally are to be suitable for brickwork, blockwork or concrete reveals. They are to be fitted with fixing lugs of 2,8mm aluminium 13mm wide x 100mm long welded to framing, one near each corner and intermediately not more than 300mm apart to sides, top and bottom. Where concrete reveals, etc. the frames are to be countersunk holed for and fitted with the necessary screws at the centres as for the lugs above.</t>
  </si>
  <si>
    <t>Immediately after the windows, doors, etc, have been delivered on to site, they are to be thoroughly overhaule d, and all necessary adjustment or repairs made before they are fixed in position. Where they come into contact with brickwork, blockwork, concrete, steel, etc, th e framing is to be treated with bituminous paint in an approved manner. The windows, doors, etc, are to be placed in their positions for building in and adjusted to open and close properly and are to be securely structured to prevent distortion whilst the brickwork and lintels, are being built.</t>
  </si>
  <si>
    <t>On completion of all other work the windows, doors, are to be adjusted as necessary and rendered in a complete and satisfactory state of repair and in working order.</t>
  </si>
  <si>
    <t>Note: The use of steel or aluminium sub-frames and grounds prior to the finishings of the perimeter walls is a requirement. Migration of moisture at the window joint must be impeded and timber grounds or sub frames shall not be permitted. The tenderer is to agree a suitable method of installation with the main contractor and accommodate all allowances necessary in connection with the installation.</t>
  </si>
  <si>
    <t>Aluminium Components</t>
  </si>
  <si>
    <t>Framing: All framing is to be made up of extruded aluminium sections. Web and wall thickness are to suit the installation to ensure a rigid and durable end product capable of withstanding all prevailing wind and live loads. The aluminium shopfronts, doors and windows internally shall be finished smooth in 50-70 micron powder coated to SANS 1578 with a 15-year powder coating guarantee.</t>
  </si>
  <si>
    <t>Compensation members: The tenderer is to design and allow for all necessary steel compensation members or supporting members for fixings to structural steel or concrete elements.</t>
  </si>
  <si>
    <t>Steel reinforcement: The tenderer is responsible for all necessary steel reinforcement members as part of shopfront design. All exclusions must be indicated with references to relevant shopfronts items.</t>
  </si>
  <si>
    <t>Coupling mullions : The tenderer is to allow for all necessary coupling mullions between the different sections within each window and the coupling mullions between the different windows.</t>
  </si>
  <si>
    <t>Sealants: An approved sealant shall be used in strict accordance with the manufacturers' printed instructions to all sealed joints and shall be applied only by persons specially trained or experienced in their use. Before applying sealing materials all mortar, dirt, dust, moisture and other foreign matter shall be completely removed from the surface it will contact. Adjoining surfaces shall be masked when required to maintain a clean and neat appearance. Sealing compounds shall be tooled to fill the joint and provide a smooth finished surface to both external and internal work all in accordance with Architects specification.</t>
  </si>
  <si>
    <t>Ironmongery: Pricing per shopfront, windows and doors to be include for any specified ironmongery with master key systems and if not specified tenderers are to allow for suitable ironmongery and submit full specifications of the ironmongery other than what is referred to on the drawings / schedules with their tender.</t>
  </si>
  <si>
    <t>Glazing Specifications</t>
  </si>
  <si>
    <t>Design, manufacture, supply, deliver and install aluminium shopfronts, doors, windows, etc in accordance with the Architects' schedules and to the recommended design standards as set out by AAAMSA in their latest editions of the Selected Guide for Glazed Aluminium Shop Entrances and Screens and Selected Guide for Glazed Aluminium Windows and in accordance with the relevant sections of The Model Preambles for Trades 2008 edition and SANS 10137, 1796, SAN10400 part N SANS 1263 Part 1. An AAAMSA performance test certificate for windows will be required from the Sub-Contractor.</t>
  </si>
  <si>
    <t>The following specifications are to be complied with:</t>
  </si>
  <si>
    <t>(a) Aluminium alloy extrusion: BS 1474 (b) Aluminium alloy sheets: SANS 903 (c) Anodising: SANS 999 (d) Neoprene performed seals and gaskets: SATM C542 (e) Powder coat finishing: SANS 1274</t>
  </si>
  <si>
    <t>Shop Drawings</t>
  </si>
  <si>
    <t>The successful tenderer shall provide shop drawings of all shopfronts, windows, etc. for approval by the Architect prior to putting any work in hand. The successful tenderer must also provide samples of the section that he intends using for approval prior to his appointment.</t>
  </si>
  <si>
    <t>Pricing</t>
  </si>
  <si>
    <t>Pricing is to include for design, supply, delivery and fixing of all gear, furniture, handles, fixing lugs, glass, glazing beads, hinges, interlock patented friction stays, tower bolts, catches capable of being locked, timber grounds, fixing brackets, stiffeners, scribers, templates, weather and wind strips, nylon brushes, ridge and coping pieces, sub-frames and framing.</t>
  </si>
  <si>
    <t>Tenderers are advised to carefully study the drawings as referred to herein and to allow for the cost of all notes and requirements indicated thereon and supplementary notes contained in the preambles. Should there be any doubt or obscurity as to the meaning and the intent thereof, the tenderer shall have the same verified and make allowance in the tender amount. No claims whatsoever will be entertained due to the tenderer having failed to comply with any of these conditions.</t>
  </si>
  <si>
    <t>Ironmongery</t>
  </si>
  <si>
    <t>Pricing for shopfront, windows and doors to be include for the below specified ironmongery by "Dormakaba" or similar approved</t>
  </si>
  <si>
    <t>ALUMINIUM WINDOWS, DOORS, ETC.</t>
  </si>
  <si>
    <t>BILL NUMBER 3</t>
  </si>
  <si>
    <t>WATERPROOFING</t>
  </si>
  <si>
    <t>Waterproofing</t>
  </si>
  <si>
    <t>Waterproofing shall be executed by an approved specialist firm in accordance with the relevant provisions of SANS 10400. Prices shall include for protecting from damage or injury to the finished work. All surfaces to be covered shall be perfectly dry and swept clean of all chips, dust, etc., immediately before the covering is laid.</t>
  </si>
  <si>
    <t>All waterproofing to flat areas to be tested for water tightness by ponding the waterproofed surface for a period of at least 48 hours before application of protection layers or finishes over. Should any leaks occur the Contractor shall remedy them at his own expense.</t>
  </si>
  <si>
    <t>Waterproofing is to be laid in accordance with the manufacturers instructions by a contractor approved by the manufacturer. All waterproofing shall be laid under a minimum ten year maintenance free guarantee against leaks.</t>
  </si>
  <si>
    <t>Waterproofing to roofs shall be laid to even falls to outlets etc with necessary ridges, hips and valleys. Descriptions of sheet or membrane waterproofing shall be deemed to include additional labour to turn-ups and turn-downs</t>
  </si>
  <si>
    <t>DAMP PROOF COURSE</t>
  </si>
  <si>
    <t>m</t>
  </si>
  <si>
    <t>PREFABRICATED POLYURETHANE PANELS</t>
  </si>
  <si>
    <t>BILL NUMBER 4</t>
  </si>
  <si>
    <t>BILL NUMBER 5</t>
  </si>
  <si>
    <t>Installation</t>
  </si>
  <si>
    <t>Every precaution shall be taken to prevent damage to roof sheets &amp; timber roof structure during all stages of construction. Duck boards should be used when necessary to protect the sheeting from damage. Sheeting which has become deformed or damaged in any way, should be replaced. Care shall be taken to ensure that no sheeting or flashing will be cut with abrasive disc on roof surfaces in order to prevent steel particles from penetrating coated surfaces.</t>
  </si>
  <si>
    <t>Handling and Storage</t>
  </si>
  <si>
    <t>The contractor shall ensure that all materials used on site for roofing/cladding/timber roof structure, be transported, handled and stored in accordance with the manufacturer’s recommendations. Material damaged shall be rejected and replaced with undamaged material at the contractor’s expense. Repair of damaged material will not be permitted. Rates are to include for preventing damage and protecting sheets through all stages of construction.</t>
  </si>
  <si>
    <t>All construction and workshop details must be approved by the Engineer before fabrication is started.</t>
  </si>
  <si>
    <t>Structural Stability</t>
  </si>
  <si>
    <t>The contractor must ensure adequate structural stability of the structure for the full duration of erection. The contractor shall design, supply, erect, maintain and remove upon completion all temporary bracing and fixing mechanisms to achieve the above.</t>
  </si>
  <si>
    <t>Protrusions through Sheeted Surfaces</t>
  </si>
  <si>
    <t>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corrugations.</t>
  </si>
  <si>
    <t>Safety Precautions</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</si>
  <si>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</si>
  <si>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Guarantee</t>
  </si>
  <si>
    <t>The manufacturer shall comply with ISO 9001:2008 Quality Management System. Sheeting shall be laid in strict accordance with the manufacturer’s specifications by an approved contractor. A written and approved five year guarantee of water-tightness shall be issued after approval of roofs by the manufacturer.</t>
  </si>
  <si>
    <t>Cleaning of Roof, Etc.</t>
  </si>
  <si>
    <t>All debris, swarf, etc arising from the fixing of the cladding shall be removed from the sheeting as the fixing progresses. In addition, off-cuts of insulation, surplus fasteners, sealants, mandrels from pop rivets, off-cuts of sheeting, surplus flashing, food packaging, cartons, bottles, cans, etc shall not be left on the roof or in the gutters. Care shall be taken to ensure that no such material enters, blocks or partially impedes the flow of water into the outlets, down pipes, etc.</t>
  </si>
  <si>
    <t>Standard of Workmanship and Materials</t>
  </si>
  <si>
    <t>Definition of Panels</t>
  </si>
  <si>
    <t>Prefabricated polyurethane panels shall mean factory-manufactured insulated sandwich panels consisting of:</t>
  </si>
  <si>
    <t>Rigid polyurethane (PU) core</t>
  </si>
  <si>
    <t>Bonded metal facings (pre-coated steel, aluminium, or similar approved material)</t>
  </si>
  <si>
    <t>Density and Performance</t>
  </si>
  <si>
    <t>Fixings and Accessories</t>
  </si>
  <si>
    <t>Rates shall include for:</t>
  </si>
  <si>
    <t>All fixing systems (self-drilling screws, brackets, anchors)</t>
  </si>
  <si>
    <t>Jointing systems (tongue-and-groove interlocks)</t>
  </si>
  <si>
    <t>Sealants, gaskets, and weatherproofing</t>
  </si>
  <si>
    <t>Flashings, trims, closures, and edging</t>
  </si>
  <si>
    <t>Handling and Protection</t>
  </si>
  <si>
    <t>The Contractor shall allow for careful handling, transport, storage, and protection of panels to prevent damage or distortion.</t>
  </si>
  <si>
    <t>The Contractor shall prepare and submit detailed shop drawings indicating panel layouts, jointing, fixing methods, and penetrations for approval prior to installation.</t>
  </si>
  <si>
    <t>Panels shall be installed strictly in accordance with manufacturer’s instructions, ensuring:</t>
  </si>
  <si>
    <t>Alignment and plumb installation</t>
  </si>
  <si>
    <t>Airtight and watertight joints</t>
  </si>
  <si>
    <t>Structural stability under design loads</t>
  </si>
  <si>
    <t>Openings and Penetrations</t>
  </si>
  <si>
    <t>All openings shall be formed as work proceeds. Rates shall include for trimming, reinforcing, and sealing around penetrations.</t>
  </si>
  <si>
    <t>Measurement Principles (ASAQS / SMM aligned)</t>
  </si>
  <si>
    <t>No additional measurement for laps, joints, or waste</t>
  </si>
  <si>
    <t>No separate measurement for fasteners, sealants, or standard accessories unless specifically stated</t>
  </si>
  <si>
    <t>Rates to include</t>
  </si>
  <si>
    <t>Rates shall be deemed to include:</t>
  </si>
  <si>
    <t>Supply and delivery</t>
  </si>
  <si>
    <t>Installation and fixing</t>
  </si>
  <si>
    <t>All accessories and consumables</t>
  </si>
  <si>
    <t>Labour, plant, and equipment</t>
  </si>
  <si>
    <t>Overheads and profit</t>
  </si>
  <si>
    <r>
      <t xml:space="preserve">Panels shall be measured </t>
    </r>
    <r>
      <rPr>
        <b/>
        <sz val="11"/>
        <color theme="1"/>
        <rFont val="Calibri"/>
        <family val="2"/>
      </rPr>
      <t>nett in square metres (m²)</t>
    </r>
  </si>
  <si>
    <r>
      <t xml:space="preserve">Linear items shall be measured in </t>
    </r>
    <r>
      <rPr>
        <b/>
        <sz val="11"/>
        <color theme="1"/>
        <rFont val="Calibri"/>
        <family val="2"/>
      </rPr>
      <t>metres (m)</t>
    </r>
  </si>
  <si>
    <r>
      <t xml:space="preserve">All prefabricated polyurethane (PU) insulated panels shall comply with relevant </t>
    </r>
    <r>
      <rPr>
        <b/>
        <sz val="11"/>
        <color theme="1"/>
        <rFont val="Calibri"/>
        <family val="2"/>
      </rPr>
      <t>SANS standards</t>
    </r>
    <r>
      <rPr>
        <sz val="11"/>
        <color theme="1"/>
        <rFont val="Calibri"/>
        <family val="2"/>
      </rPr>
      <t>, ASAQS guidelines, and manufacturer specifications. Materials and installation shall conform to best industry practices for insulated panel systems.</t>
    </r>
  </si>
  <si>
    <r>
      <t xml:space="preserve">The PU core shall have a minimum density of </t>
    </r>
    <r>
      <rPr>
        <b/>
        <sz val="11"/>
        <color theme="1"/>
        <rFont val="Calibri"/>
        <family val="2"/>
      </rPr>
      <t>38–42 kg/m³</t>
    </r>
    <r>
      <rPr>
        <sz val="11"/>
        <color theme="1"/>
        <rFont val="Calibri"/>
        <family val="2"/>
      </rPr>
      <t xml:space="preserve"> with thermal conductivity not exceeding </t>
    </r>
    <r>
      <rPr>
        <b/>
        <sz val="11"/>
        <color theme="1"/>
        <rFont val="Calibri"/>
        <family val="2"/>
      </rPr>
      <t>0.023 W/m·K</t>
    </r>
    <r>
      <rPr>
        <sz val="11"/>
        <color theme="1"/>
        <rFont val="Calibri"/>
        <family val="2"/>
      </rPr>
      <t>.</t>
    </r>
  </si>
  <si>
    <r>
      <t xml:space="preserve">Openings exceeding </t>
    </r>
    <r>
      <rPr>
        <b/>
        <sz val="11"/>
        <color theme="1"/>
        <rFont val="Calibri"/>
        <family val="2"/>
      </rPr>
      <t>0.5 m²</t>
    </r>
    <r>
      <rPr>
        <sz val="11"/>
        <color theme="1"/>
        <rFont val="Calibri"/>
        <family val="2"/>
      </rPr>
      <t xml:space="preserve"> shall be deducted</t>
    </r>
  </si>
  <si>
    <t>External Wall Panels</t>
  </si>
  <si>
    <t>Internal Wall Panels / Partitions</t>
  </si>
  <si>
    <t>Roof Panels</t>
  </si>
  <si>
    <t>Openings and Formwork</t>
  </si>
  <si>
    <t>Form openings in panels for doors, windows, and services including trimming and reinforcing</t>
  </si>
  <si>
    <t>Sealants and Jointing</t>
  </si>
  <si>
    <t>Apply approved sealant to panel joints, including backing rods where required</t>
  </si>
  <si>
    <t>BILL NUMBER 6</t>
  </si>
  <si>
    <t>BILL NUMBER 7</t>
  </si>
  <si>
    <t>BILL NUMBER 8</t>
  </si>
  <si>
    <t>BILL NUMBER 9</t>
  </si>
  <si>
    <t xml:space="preserve">PLUMBING AND DRAINAGE </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</si>
  <si>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</si>
  <si>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</si>
  <si>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</si>
  <si>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</si>
  <si>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</si>
  <si>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</si>
  <si>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</si>
  <si>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</si>
  <si>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</si>
  <si>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</si>
  <si>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</si>
  <si>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</si>
  <si>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</si>
  <si>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</si>
  <si>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Disinfection of water pipework</t>
  </si>
  <si>
    <t>Water pipework is to be disinfected at completion in accordance with SABS 1200L (provision for disinfection elsewhere)</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</si>
  <si>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</si>
  <si>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</si>
  <si>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</si>
  <si>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</si>
  <si>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93%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</si>
  <si>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</si>
  <si>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</si>
  <si>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</si>
  <si>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</si>
  <si>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SECTION NO. 4</t>
  </si>
  <si>
    <t>BILL NUMBER. 1</t>
  </si>
  <si>
    <t>PROVISIONAL SUMS</t>
  </si>
  <si>
    <t>The following work is to be executed by nominated or selected sub-contractors and suppliers in terms of Clauses 20 and 21 of the Principal Building Agreement. Alternatively the work may be included as a domestic sub-contract in this contract subsequent to rate negotiations and approval between the Principal Contractor and the Quantity Surveyor.</t>
  </si>
  <si>
    <t>All Provisional Amounts shall be NET.</t>
  </si>
  <si>
    <t>Note: The following work is to be executed by nominated or selected sub-contractors and suppliers in terms of Clauses 20 and 21 of the Principal Building Agreement.</t>
  </si>
  <si>
    <t>Note: All Provisional Amounts shall be NET.</t>
  </si>
  <si>
    <t>The following work is to be executed by nominated or selected sub-contractors in terms of Clauses 14 and 15 of the Principal Building Agreement (JBCC Edition 6.2 - May 2018)</t>
  </si>
  <si>
    <t>All Provisional sums shall be NET</t>
  </si>
  <si>
    <t>Tenderer to add on amounts for profit and attendance, value will be re-calculated pro-rata (value related) respectively to adjusted final amount</t>
  </si>
  <si>
    <t>Please refer to clause 12.2 in the JBCC Nominated/Selected Subcontract Agreement, Edition 6.2 - May 2018 fore the correct understanding of "attendance"</t>
  </si>
  <si>
    <t>JOINERY INSTALLATION :</t>
  </si>
  <si>
    <t>Provide the sum of R 24 000.00 (Twenty Four Thousand rand) for the joinery installation.</t>
  </si>
  <si>
    <t>Allow for attendance</t>
  </si>
  <si>
    <t>Allow for profit if required</t>
  </si>
  <si>
    <t>BILL NUMBER 10</t>
  </si>
  <si>
    <t>Renderers are advised to study the Model Preambles for Trades before pricing this bill</t>
  </si>
  <si>
    <t>All dimensions to be checked on site by manufacturer before manufacturing commences. Any variations must be approved by the client, or his/her agents</t>
  </si>
  <si>
    <t>There is no screed on the concrete floors, please ensure that door heights will be correct after site inspection was done. Tenderer have to allow cutting into surface bed to accommodate door bottom profiles if measures was not taken on site</t>
  </si>
  <si>
    <t>MIRRORS</t>
  </si>
  <si>
    <t>6mm GC Quality mirrors with bevelled and polished edges holes for and screwed with including four chrome plated dome headed screws with cork washers to and including plugs in plastered walls</t>
  </si>
  <si>
    <t>Mirror size 600x1000mm</t>
  </si>
  <si>
    <t>ROOF COVERINGS</t>
  </si>
  <si>
    <t>PLUMBING AND DRAINAGE</t>
  </si>
  <si>
    <t>ELECTRICAL INSTALLATION</t>
  </si>
  <si>
    <t>GLAZING</t>
  </si>
  <si>
    <t>Carried to Final Summary</t>
  </si>
  <si>
    <t>SECTION SUMMARY - TWO BEDROOM HOUSE X 2</t>
  </si>
  <si>
    <t>MIRROR</t>
  </si>
  <si>
    <t>FINAL SUMMARY</t>
  </si>
  <si>
    <t>SECTION 1: PRELIMINARIES AND GENERAL</t>
  </si>
  <si>
    <t>SECTION 2: BUILDING WORKS: ALTERATION</t>
  </si>
  <si>
    <t xml:space="preserve">SECTION 3: BUILDING WORKS: 2 BEDROOM </t>
  </si>
  <si>
    <t>SUB TOTAL</t>
  </si>
  <si>
    <t>Contingency</t>
  </si>
  <si>
    <t>15% VALUE ADDED TAX</t>
  </si>
  <si>
    <t>Carried to Form of Tender</t>
  </si>
  <si>
    <t>m³</t>
  </si>
  <si>
    <t>All structural steel framing and connections required to support prefab panel system to be included</t>
  </si>
  <si>
    <t>Strip footings reinforced concrete foundations (strip and base foundations)</t>
  </si>
  <si>
    <t>Reinforcement steel (Y10 bars, stirrups, links complete)</t>
  </si>
  <si>
    <t>kg</t>
  </si>
  <si>
    <t>Formwork to sides of foundations and beams</t>
  </si>
  <si>
    <t>ELECTRICAL  INSTALLATION :</t>
  </si>
  <si>
    <t>Provide the sum of R 24 000.00 (Twenty Four Thousand rand) for the ELECTRICAL  installation.</t>
  </si>
  <si>
    <r>
      <t>Supply and install prefabricated polyurethane insulated wall panels, thickness 40</t>
    </r>
    <r>
      <rPr>
        <b/>
        <sz val="11"/>
        <color theme="1"/>
        <rFont val="Calibri"/>
        <family val="2"/>
      </rPr>
      <t xml:space="preserve"> mm</t>
    </r>
    <r>
      <rPr>
        <sz val="11"/>
        <color theme="1"/>
        <rFont val="Calibri"/>
        <family val="2"/>
      </rPr>
      <t>, pre-coated steel facings, fixed to structural frame including all necessary fixings, jointing and sealing</t>
    </r>
  </si>
  <si>
    <t>Supply and install prefabricated PU insulated internal wall panels, thickness 40mm, including fixings, jointing, and sealing</t>
  </si>
  <si>
    <t>Supply and install prefabricated polyurethane insulated roof panels, thickness 40mm, including fixings and weatherproof joints</t>
  </si>
  <si>
    <t>40mm Insulated  polyurethane Prefab Ceilings and insulation</t>
  </si>
  <si>
    <t>SECTION 4: PROVISIONAL SUMS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</si>
</sst>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R&quot;\ * #,##0.00_ ;_ &quot;R&quot;\ * \-#,##0.00_ ;_ &quot;R&quot;\ * &quot;-&quot;??_ ;_ @_ "/>
  </numFmts>
  <fonts count="11" x14ac:knownFonts="1">
    <font>
      <sz val="11"/>
      <color theme="1"/>
      <name val="Calibri"/>
      <family val="2"/>
      <scheme val="minor"/>
    </font>
    <font>
      <b/>
      <sz val="11"/>
      <color theme="1"/>
      <name val="Calibri"/>
      <family val="2"/>
      <scheme val="minor"/>
    </font>
    <font>
      <sz val="11"/>
      <color rgb="FF000000"/>
      <name val="Calibri"/>
      <family val="2"/>
      <scheme val="minor"/>
    </font>
    <font>
      <sz val="8"/>
      <name val="Calibri"/>
      <family val="2"/>
      <scheme val="minor"/>
    </font>
    <font>
      <u/>
      <sz val="11"/>
      <color theme="1"/>
      <name val="Calibri"/>
      <family val="2"/>
      <scheme val="minor"/>
    </font>
    <font>
      <b/>
      <u/>
      <sz val="11"/>
      <color theme="1"/>
      <name val="Calibri"/>
      <family val="2"/>
      <scheme val="minor"/>
    </font>
    <font>
      <b/>
      <sz val="11"/>
      <name val="Calibri"/>
      <family val="2"/>
    </font>
    <font>
      <sz val="11"/>
      <color theme="1"/>
      <name val="Calibri"/>
      <family val="2"/>
      <scheme val="minor"/>
    </font>
    <font>
      <sz val="11"/>
      <color theme="1"/>
      <name val="Calibri"/>
      <family val="2"/>
    </font>
    <font>
      <b/>
      <sz val="11"/>
      <color theme="1"/>
      <name val="Calibri"/>
      <family val="2"/>
    </font>
    <font>
      <sz val="11"/>
      <color theme="1"/>
      <name val="Segoe U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36">
    <xf numFmtId="0" fontId="0" fillId="0" borderId="0" xfId="0"/>
    <xf numFmtId="0" fontId="0" fillId="0" borderId="1" xfId="0" applyBorder="1"/>
    <xf numFmtId="0" fontId="0" fillId="0" borderId="0" xfId="0" applyAlignment="1">
      <alignment wrapText="1"/>
    </xf>
    <xf numFmtId="0" fontId="2" fillId="0" borderId="0" xfId="0" applyFont="1"/>
    <xf numFmtId="0" fontId="2" fillId="0" borderId="1" xfId="0" applyFont="1" applyBorder="1"/>
    <xf numFmtId="0" fontId="0" fillId="0" borderId="1" xfId="0" applyBorder="1" applyAlignment="1">
      <alignment wrapText="1"/>
    </xf>
    <xf numFmtId="0" fontId="1" fillId="0" borderId="0" xfId="0" applyFont="1"/>
    <xf numFmtId="0" fontId="4" fillId="0" borderId="0" xfId="0" applyFont="1"/>
    <xf numFmtId="0" fontId="4" fillId="0" borderId="0" xfId="0" applyFont="1" applyAlignment="1">
      <alignment wrapText="1"/>
    </xf>
    <xf numFmtId="0" fontId="5" fillId="0" borderId="0" xfId="0" applyFont="1"/>
    <xf numFmtId="0" fontId="0" fillId="0" borderId="3" xfId="0" applyBorder="1"/>
    <xf numFmtId="0" fontId="0" fillId="0" borderId="2" xfId="0" applyBorder="1"/>
    <xf numFmtId="0" fontId="5" fillId="0" borderId="0" xfId="0" applyFont="1" applyAlignment="1">
      <alignment wrapText="1"/>
    </xf>
    <xf numFmtId="0" fontId="8" fillId="0" borderId="0" xfId="0" applyFont="1" applyAlignment="1">
      <alignment vertical="center"/>
    </xf>
    <xf numFmtId="0" fontId="8" fillId="0" borderId="0" xfId="0" applyFont="1" applyAlignment="1">
      <alignment horizontal="left" vertical="center" indent="1"/>
    </xf>
    <xf numFmtId="0" fontId="9"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1"/>
    </xf>
    <xf numFmtId="0" fontId="0" fillId="0" borderId="0" xfId="0" applyAlignment="1">
      <alignment vertical="center" wrapText="1"/>
    </xf>
    <xf numFmtId="0" fontId="0" fillId="0" borderId="3" xfId="0" applyBorder="1" applyAlignment="1">
      <alignment wrapText="1"/>
    </xf>
    <xf numFmtId="44" fontId="0" fillId="0" borderId="1" xfId="1" applyFont="1" applyBorder="1"/>
    <xf numFmtId="0" fontId="0" fillId="0" borderId="0" xfId="0" applyAlignment="1">
      <alignment horizontal="right"/>
    </xf>
    <xf numFmtId="0" fontId="1" fillId="0" borderId="3" xfId="0" applyFont="1" applyBorder="1"/>
    <xf numFmtId="0" fontId="2" fillId="0" borderId="3" xfId="0" applyFont="1" applyBorder="1" applyAlignment="1">
      <alignment wrapText="1"/>
    </xf>
    <xf numFmtId="0" fontId="1" fillId="0" borderId="3" xfId="0" applyFont="1" applyBorder="1" applyAlignment="1">
      <alignment wrapText="1"/>
    </xf>
    <xf numFmtId="0" fontId="6" fillId="0" borderId="3" xfId="0" applyFont="1" applyBorder="1" applyAlignment="1">
      <alignment wrapText="1"/>
    </xf>
    <xf numFmtId="0" fontId="6" fillId="0" borderId="0" xfId="0" applyFont="1" applyAlignment="1">
      <alignment wrapText="1"/>
    </xf>
    <xf numFmtId="0" fontId="0" fillId="0" borderId="3" xfId="0" applyBorder="1" applyAlignment="1">
      <alignment vertical="center" wrapText="1"/>
    </xf>
    <xf numFmtId="0" fontId="0" fillId="0" borderId="3" xfId="0" applyBorder="1" applyAlignment="1">
      <alignment horizontal="left" vertical="center" wrapText="1"/>
    </xf>
    <xf numFmtId="0" fontId="0" fillId="0" borderId="1" xfId="0" applyBorder="1" applyAlignment="1">
      <alignment vertical="center"/>
    </xf>
    <xf numFmtId="0" fontId="0" fillId="0" borderId="4" xfId="0" applyBorder="1"/>
    <xf numFmtId="0" fontId="0" fillId="0" borderId="4" xfId="0" applyBorder="1" applyAlignment="1">
      <alignment wrapText="1"/>
    </xf>
    <xf numFmtId="0" fontId="10" fillId="0" borderId="1" xfId="0" applyFont="1" applyBorder="1" applyAlignment="1">
      <alignment vertical="center" wrapText="1"/>
    </xf>
    <xf numFmtId="0" fontId="10" fillId="0" borderId="3" xfId="0" applyFont="1" applyBorder="1" applyAlignment="1">
      <alignment vertical="center" wrapText="1"/>
    </xf>
    <xf numFmtId="0" fontId="0" fillId="0" borderId="0" xfId="0" applyAlignment="1">
      <alignment vertical="center"/>
    </xf>
    <xf numFmtId="3" fontId="10" fillId="0" borderId="1" xfId="0" applyNumberFormat="1" applyFont="1" applyBorder="1" applyAlignment="1">
      <alignmen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14"/>
  <sheetViews>
    <sheetView tabSelected="1" view="pageBreakPreview" topLeftCell="B320" zoomScaleNormal="100" zoomScaleSheetLayoutView="100" workbookViewId="0">
      <selection activeCell="B508" sqref="B508"/>
    </sheetView>
  </sheetViews>
  <sheetFormatPr defaultRowHeight="14.4" x14ac:dyDescent="0.3"/>
  <cols>
    <col min="1" max="1" width="19.44140625" hidden="1" customWidth="1"/>
    <col min="2" max="2" width="7.77734375" style="1" customWidth="1"/>
    <col min="3" max="3" width="53.6640625" style="19" customWidth="1"/>
    <col min="4" max="5" width="8.77734375" style="1"/>
    <col min="6" max="6" width="9.109375" style="1" customWidth="1"/>
    <col min="7" max="7" width="12.21875" style="1" bestFit="1" customWidth="1"/>
  </cols>
  <sheetData>
    <row r="1" spans="1:7" x14ac:dyDescent="0.3">
      <c r="A1" t="s">
        <v>0</v>
      </c>
      <c r="B1" s="30" t="s">
        <v>1</v>
      </c>
      <c r="C1" s="31" t="s">
        <v>2</v>
      </c>
      <c r="D1" s="30" t="s">
        <v>3</v>
      </c>
      <c r="E1" s="30" t="s">
        <v>4</v>
      </c>
      <c r="F1" s="30" t="s">
        <v>5</v>
      </c>
      <c r="G1" s="30" t="s">
        <v>6</v>
      </c>
    </row>
    <row r="3" spans="1:7" x14ac:dyDescent="0.3">
      <c r="C3" s="22" t="s">
        <v>48</v>
      </c>
    </row>
    <row r="4" spans="1:7" x14ac:dyDescent="0.3">
      <c r="C4" s="22"/>
    </row>
    <row r="5" spans="1:7" x14ac:dyDescent="0.3">
      <c r="C5" s="22" t="s">
        <v>49</v>
      </c>
    </row>
    <row r="6" spans="1:7" x14ac:dyDescent="0.3">
      <c r="C6" s="22"/>
    </row>
    <row r="7" spans="1:7" x14ac:dyDescent="0.3">
      <c r="C7" s="22" t="s">
        <v>51</v>
      </c>
    </row>
    <row r="8" spans="1:7" ht="28.8" x14ac:dyDescent="0.3">
      <c r="A8" s="3" t="s">
        <v>25</v>
      </c>
      <c r="B8" s="4">
        <v>1</v>
      </c>
      <c r="C8" s="19" t="s">
        <v>31</v>
      </c>
      <c r="D8" s="4" t="s">
        <v>10</v>
      </c>
      <c r="E8" s="4">
        <v>1</v>
      </c>
      <c r="F8" s="4"/>
    </row>
    <row r="9" spans="1:7" x14ac:dyDescent="0.3">
      <c r="A9" s="3" t="s">
        <v>25</v>
      </c>
      <c r="B9" s="4">
        <v>2</v>
      </c>
      <c r="C9" s="23" t="s">
        <v>26</v>
      </c>
      <c r="D9" s="4" t="s">
        <v>10</v>
      </c>
      <c r="E9" s="4">
        <v>1</v>
      </c>
      <c r="F9" s="4"/>
    </row>
    <row r="10" spans="1:7" x14ac:dyDescent="0.3">
      <c r="A10" s="3"/>
      <c r="B10" s="4"/>
      <c r="C10" s="23"/>
      <c r="D10" s="4"/>
      <c r="E10" s="4"/>
      <c r="F10" s="4" t="s">
        <v>36</v>
      </c>
      <c r="G10" s="30"/>
    </row>
    <row r="11" spans="1:7" x14ac:dyDescent="0.3">
      <c r="A11" s="3"/>
      <c r="B11" s="4"/>
      <c r="C11" s="23"/>
      <c r="D11" s="4"/>
      <c r="E11" s="4"/>
      <c r="F11" s="4"/>
    </row>
    <row r="12" spans="1:7" x14ac:dyDescent="0.3">
      <c r="A12" s="3"/>
      <c r="B12" s="4"/>
      <c r="C12" s="22" t="s">
        <v>47</v>
      </c>
      <c r="D12" s="4"/>
      <c r="E12" s="4"/>
      <c r="F12" s="4"/>
    </row>
    <row r="13" spans="1:7" x14ac:dyDescent="0.3">
      <c r="A13" s="3"/>
      <c r="B13" s="4"/>
      <c r="C13" s="22"/>
      <c r="D13" s="4"/>
      <c r="E13" s="4"/>
      <c r="F13" s="4"/>
    </row>
    <row r="14" spans="1:7" x14ac:dyDescent="0.3">
      <c r="A14" s="3"/>
      <c r="B14" s="4"/>
      <c r="C14" s="22" t="s">
        <v>49</v>
      </c>
      <c r="D14" s="4"/>
      <c r="E14" s="4"/>
      <c r="F14" s="4"/>
      <c r="G14" s="4"/>
    </row>
    <row r="15" spans="1:7" x14ac:dyDescent="0.3">
      <c r="A15" s="3"/>
      <c r="B15" s="4"/>
      <c r="C15" s="22"/>
      <c r="D15" s="4"/>
      <c r="E15" s="4"/>
      <c r="F15" s="4"/>
      <c r="G15" s="4"/>
    </row>
    <row r="16" spans="1:7" x14ac:dyDescent="0.3">
      <c r="A16" s="3"/>
      <c r="B16" s="4"/>
      <c r="C16" s="22" t="s">
        <v>52</v>
      </c>
      <c r="D16" s="4"/>
      <c r="E16" s="4"/>
      <c r="F16" s="4"/>
      <c r="G16" s="4"/>
    </row>
    <row r="17" spans="1:7" ht="28.8" x14ac:dyDescent="0.3">
      <c r="A17" s="3"/>
      <c r="B17" s="4"/>
      <c r="C17" s="19" t="s">
        <v>39</v>
      </c>
      <c r="D17" s="4"/>
      <c r="E17" s="4"/>
      <c r="F17" s="4"/>
      <c r="G17" s="4"/>
    </row>
    <row r="18" spans="1:7" ht="57.6" x14ac:dyDescent="0.3">
      <c r="A18" s="3"/>
      <c r="B18" s="4"/>
      <c r="C18" s="19" t="s">
        <v>38</v>
      </c>
      <c r="D18" s="4"/>
      <c r="E18" s="4"/>
      <c r="F18" s="4"/>
      <c r="G18" s="4"/>
    </row>
    <row r="19" spans="1:7" x14ac:dyDescent="0.3">
      <c r="A19" s="3"/>
      <c r="B19" s="4"/>
      <c r="D19" s="4"/>
      <c r="E19" s="4"/>
      <c r="F19" s="4"/>
      <c r="G19" s="4"/>
    </row>
    <row r="20" spans="1:7" x14ac:dyDescent="0.3">
      <c r="A20" s="3"/>
      <c r="B20" s="4"/>
      <c r="C20" s="24" t="s">
        <v>40</v>
      </c>
      <c r="D20" s="4"/>
      <c r="E20" s="4"/>
      <c r="F20" s="4"/>
      <c r="G20" s="4"/>
    </row>
    <row r="21" spans="1:7" x14ac:dyDescent="0.3">
      <c r="A21" s="3"/>
      <c r="B21" s="4"/>
      <c r="C21" s="24" t="s">
        <v>41</v>
      </c>
      <c r="D21" s="4"/>
      <c r="E21" s="4"/>
      <c r="F21" s="4"/>
      <c r="G21" s="4"/>
    </row>
    <row r="22" spans="1:7" x14ac:dyDescent="0.3">
      <c r="A22" s="3"/>
      <c r="B22" s="4"/>
      <c r="C22" s="6" t="s">
        <v>53</v>
      </c>
      <c r="D22" s="4"/>
      <c r="E22" s="4"/>
      <c r="F22" s="4"/>
      <c r="G22" s="4"/>
    </row>
    <row r="23" spans="1:7" ht="86.4" x14ac:dyDescent="0.3">
      <c r="A23" s="3"/>
      <c r="B23" s="4"/>
      <c r="C23" s="2" t="s">
        <v>54</v>
      </c>
      <c r="D23" s="4"/>
      <c r="E23" s="4"/>
      <c r="F23" s="4"/>
      <c r="G23" s="4"/>
    </row>
    <row r="24" spans="1:7" x14ac:dyDescent="0.3">
      <c r="A24" s="3"/>
      <c r="B24" s="4"/>
      <c r="C24" s="7" t="s">
        <v>55</v>
      </c>
      <c r="D24" s="4"/>
      <c r="E24" s="4"/>
      <c r="F24" s="4"/>
      <c r="G24" s="4"/>
    </row>
    <row r="25" spans="1:7" ht="28.8" x14ac:dyDescent="0.3">
      <c r="A25" s="3"/>
      <c r="B25" s="4"/>
      <c r="C25" s="2" t="s">
        <v>56</v>
      </c>
      <c r="D25" s="4"/>
      <c r="E25" s="4"/>
      <c r="F25" s="4"/>
      <c r="G25" s="4"/>
    </row>
    <row r="26" spans="1:7" x14ac:dyDescent="0.3">
      <c r="A26" s="3"/>
      <c r="B26" s="4"/>
      <c r="C26" t="s">
        <v>57</v>
      </c>
      <c r="D26" s="4"/>
      <c r="E26" s="4"/>
      <c r="F26" s="4"/>
      <c r="G26" s="4"/>
    </row>
    <row r="27" spans="1:7" ht="100.8" x14ac:dyDescent="0.3">
      <c r="A27" s="3"/>
      <c r="B27" s="4"/>
      <c r="C27" s="2" t="s">
        <v>58</v>
      </c>
      <c r="D27" s="4"/>
      <c r="E27" s="4"/>
      <c r="F27" s="4"/>
      <c r="G27" s="4"/>
    </row>
    <row r="28" spans="1:7" x14ac:dyDescent="0.3">
      <c r="A28" s="3"/>
      <c r="B28" s="4"/>
      <c r="C28" s="7" t="s">
        <v>55</v>
      </c>
      <c r="D28" s="4"/>
      <c r="E28" s="4"/>
      <c r="F28" s="4"/>
      <c r="G28" s="4"/>
    </row>
    <row r="29" spans="1:7" ht="100.8" x14ac:dyDescent="0.3">
      <c r="A29" s="3"/>
      <c r="B29" s="4"/>
      <c r="C29" s="2" t="s">
        <v>59</v>
      </c>
      <c r="D29" s="4"/>
      <c r="E29" s="4"/>
      <c r="F29" s="4"/>
      <c r="G29" s="4"/>
    </row>
    <row r="30" spans="1:7" ht="72" x14ac:dyDescent="0.3">
      <c r="A30" s="3"/>
      <c r="B30" s="4"/>
      <c r="C30" s="2" t="s">
        <v>60</v>
      </c>
      <c r="D30" s="4"/>
      <c r="E30" s="4"/>
      <c r="F30" s="4"/>
      <c r="G30" s="4"/>
    </row>
    <row r="31" spans="1:7" x14ac:dyDescent="0.3">
      <c r="A31" s="3"/>
      <c r="B31" s="4"/>
      <c r="C31" s="2"/>
      <c r="D31" s="4"/>
      <c r="E31" s="4"/>
      <c r="F31" s="4"/>
      <c r="G31" s="4"/>
    </row>
    <row r="32" spans="1:7" x14ac:dyDescent="0.3">
      <c r="A32" s="3"/>
      <c r="B32" s="4"/>
      <c r="C32" s="6" t="s">
        <v>61</v>
      </c>
      <c r="D32" s="4"/>
      <c r="E32" s="4"/>
      <c r="F32" s="4"/>
      <c r="G32" s="4"/>
    </row>
    <row r="33" spans="1:7" ht="72" x14ac:dyDescent="0.3">
      <c r="A33" s="3"/>
      <c r="B33" s="4">
        <v>3</v>
      </c>
      <c r="C33" s="2" t="s">
        <v>62</v>
      </c>
      <c r="D33" s="4" t="s">
        <v>63</v>
      </c>
      <c r="E33" s="4">
        <v>1</v>
      </c>
      <c r="F33" s="4"/>
      <c r="G33" s="4"/>
    </row>
    <row r="34" spans="1:7" x14ac:dyDescent="0.3">
      <c r="A34" s="3"/>
      <c r="B34" s="4"/>
      <c r="D34" s="4"/>
      <c r="E34" s="4"/>
      <c r="F34" s="4"/>
      <c r="G34" s="4"/>
    </row>
    <row r="35" spans="1:7" x14ac:dyDescent="0.3">
      <c r="A35" s="3"/>
      <c r="B35" s="4"/>
      <c r="C35" s="24" t="s">
        <v>24</v>
      </c>
      <c r="D35" s="4"/>
      <c r="E35" s="4"/>
      <c r="F35" s="4"/>
      <c r="G35" s="4"/>
    </row>
    <row r="36" spans="1:7" x14ac:dyDescent="0.3">
      <c r="A36" s="3"/>
      <c r="B36" s="4"/>
      <c r="C36" s="22" t="s">
        <v>50</v>
      </c>
      <c r="D36" s="4"/>
      <c r="E36" s="4"/>
      <c r="F36" s="4"/>
      <c r="G36" s="4"/>
    </row>
    <row r="37" spans="1:7" x14ac:dyDescent="0.3">
      <c r="A37" s="3"/>
      <c r="B37" s="4"/>
      <c r="C37" s="22"/>
      <c r="D37" s="4"/>
      <c r="E37" s="4"/>
      <c r="F37" s="4"/>
      <c r="G37" s="4"/>
    </row>
    <row r="38" spans="1:7" x14ac:dyDescent="0.3">
      <c r="A38" s="3"/>
      <c r="B38" s="4"/>
      <c r="C38" s="22" t="s">
        <v>49</v>
      </c>
      <c r="D38" s="4"/>
      <c r="E38" s="4"/>
      <c r="F38" s="4"/>
      <c r="G38" s="4"/>
    </row>
    <row r="39" spans="1:7" x14ac:dyDescent="0.3">
      <c r="C39" s="24"/>
    </row>
    <row r="40" spans="1:7" x14ac:dyDescent="0.3">
      <c r="C40" s="24" t="s">
        <v>37</v>
      </c>
    </row>
    <row r="41" spans="1:7" ht="28.8" x14ac:dyDescent="0.3">
      <c r="C41" s="19" t="s">
        <v>39</v>
      </c>
    </row>
    <row r="42" spans="1:7" ht="57.6" x14ac:dyDescent="0.3">
      <c r="C42" s="19" t="s">
        <v>38</v>
      </c>
    </row>
    <row r="44" spans="1:7" x14ac:dyDescent="0.3">
      <c r="C44" s="24" t="s">
        <v>40</v>
      </c>
    </row>
    <row r="45" spans="1:7" x14ac:dyDescent="0.3">
      <c r="C45" s="19" t="s">
        <v>41</v>
      </c>
    </row>
    <row r="46" spans="1:7" x14ac:dyDescent="0.3">
      <c r="C46" s="19" t="s">
        <v>42</v>
      </c>
    </row>
    <row r="47" spans="1:7" ht="43.2" x14ac:dyDescent="0.3">
      <c r="C47" s="19" t="s">
        <v>43</v>
      </c>
    </row>
    <row r="48" spans="1:7" ht="43.2" x14ac:dyDescent="0.3">
      <c r="C48" s="19" t="s">
        <v>44</v>
      </c>
    </row>
    <row r="49" spans="2:5" ht="28.8" x14ac:dyDescent="0.3">
      <c r="C49" s="19" t="s">
        <v>45</v>
      </c>
    </row>
    <row r="50" spans="2:5" ht="43.2" x14ac:dyDescent="0.3">
      <c r="C50" s="19" t="s">
        <v>46</v>
      </c>
    </row>
    <row r="52" spans="2:5" x14ac:dyDescent="0.3">
      <c r="C52" s="6" t="s">
        <v>64</v>
      </c>
    </row>
    <row r="53" spans="2:5" ht="28.8" x14ac:dyDescent="0.3">
      <c r="C53" s="8" t="s">
        <v>65</v>
      </c>
    </row>
    <row r="54" spans="2:5" ht="43.2" x14ac:dyDescent="0.3">
      <c r="B54" s="1">
        <v>4</v>
      </c>
      <c r="C54" s="2" t="s">
        <v>66</v>
      </c>
      <c r="D54" s="1" t="s">
        <v>8</v>
      </c>
      <c r="E54" s="1">
        <f>57*2</f>
        <v>114</v>
      </c>
    </row>
    <row r="55" spans="2:5" x14ac:dyDescent="0.3">
      <c r="C55" s="7" t="s">
        <v>67</v>
      </c>
    </row>
    <row r="56" spans="2:5" ht="28.8" x14ac:dyDescent="0.3">
      <c r="C56" s="8" t="s">
        <v>68</v>
      </c>
    </row>
    <row r="57" spans="2:5" x14ac:dyDescent="0.3">
      <c r="B57" s="1">
        <v>5</v>
      </c>
      <c r="C57" t="s">
        <v>69</v>
      </c>
      <c r="D57" s="1" t="s">
        <v>14</v>
      </c>
      <c r="E57" s="1">
        <v>3</v>
      </c>
    </row>
    <row r="59" spans="2:5" x14ac:dyDescent="0.3">
      <c r="C59" s="6" t="s">
        <v>70</v>
      </c>
    </row>
    <row r="60" spans="2:5" x14ac:dyDescent="0.3">
      <c r="C60" s="9" t="s">
        <v>71</v>
      </c>
    </row>
    <row r="61" spans="2:5" ht="28.8" x14ac:dyDescent="0.3">
      <c r="C61" s="8" t="s">
        <v>72</v>
      </c>
    </row>
    <row r="62" spans="2:5" x14ac:dyDescent="0.3">
      <c r="B62" s="1">
        <v>6</v>
      </c>
      <c r="C62" t="s">
        <v>73</v>
      </c>
      <c r="D62" s="29" t="s">
        <v>337</v>
      </c>
      <c r="E62" s="1">
        <v>10</v>
      </c>
    </row>
    <row r="63" spans="2:5" x14ac:dyDescent="0.3">
      <c r="C63"/>
    </row>
    <row r="64" spans="2:5" ht="28.8" x14ac:dyDescent="0.3">
      <c r="C64" s="8" t="s">
        <v>74</v>
      </c>
    </row>
    <row r="65" spans="2:5" x14ac:dyDescent="0.3">
      <c r="C65" s="6"/>
    </row>
    <row r="66" spans="2:5" x14ac:dyDescent="0.3">
      <c r="B66" s="1">
        <v>7</v>
      </c>
      <c r="C66" t="s">
        <v>75</v>
      </c>
      <c r="D66" s="29" t="s">
        <v>337</v>
      </c>
      <c r="E66" s="1">
        <v>1</v>
      </c>
    </row>
    <row r="67" spans="2:5" x14ac:dyDescent="0.3">
      <c r="C67" s="6"/>
    </row>
    <row r="68" spans="2:5" x14ac:dyDescent="0.3">
      <c r="B68" s="1">
        <v>8</v>
      </c>
      <c r="C68" t="s">
        <v>76</v>
      </c>
      <c r="D68" s="29" t="s">
        <v>337</v>
      </c>
      <c r="E68" s="1">
        <v>1</v>
      </c>
    </row>
    <row r="69" spans="2:5" x14ac:dyDescent="0.3">
      <c r="C69" s="6"/>
    </row>
    <row r="70" spans="2:5" x14ac:dyDescent="0.3">
      <c r="C70" s="9" t="s">
        <v>77</v>
      </c>
    </row>
    <row r="71" spans="2:5" ht="43.2" x14ac:dyDescent="0.3">
      <c r="C71" s="2" t="s">
        <v>78</v>
      </c>
    </row>
    <row r="72" spans="2:5" x14ac:dyDescent="0.3">
      <c r="C72" s="9"/>
    </row>
    <row r="73" spans="2:5" x14ac:dyDescent="0.3">
      <c r="C73" s="9" t="s">
        <v>79</v>
      </c>
    </row>
    <row r="74" spans="2:5" x14ac:dyDescent="0.3">
      <c r="B74" s="1">
        <v>9</v>
      </c>
      <c r="C74" t="s">
        <v>80</v>
      </c>
      <c r="D74" s="1" t="s">
        <v>8</v>
      </c>
      <c r="E74" s="1">
        <v>40</v>
      </c>
    </row>
    <row r="75" spans="2:5" x14ac:dyDescent="0.3">
      <c r="C75"/>
    </row>
    <row r="76" spans="2:5" x14ac:dyDescent="0.3">
      <c r="C76" s="9" t="s">
        <v>81</v>
      </c>
    </row>
    <row r="77" spans="2:5" ht="28.8" x14ac:dyDescent="0.3">
      <c r="B77" s="1">
        <v>10</v>
      </c>
      <c r="C77" s="2" t="s">
        <v>82</v>
      </c>
      <c r="D77" s="1" t="s">
        <v>10</v>
      </c>
      <c r="E77" s="1">
        <v>1</v>
      </c>
    </row>
    <row r="78" spans="2:5" x14ac:dyDescent="0.3">
      <c r="C78"/>
    </row>
    <row r="79" spans="2:5" x14ac:dyDescent="0.3">
      <c r="C79" s="6" t="s">
        <v>83</v>
      </c>
    </row>
    <row r="80" spans="2:5" x14ac:dyDescent="0.3">
      <c r="C80" s="9" t="s">
        <v>84</v>
      </c>
    </row>
    <row r="81" spans="2:6" ht="28.8" x14ac:dyDescent="0.3">
      <c r="C81" s="8" t="s">
        <v>85</v>
      </c>
    </row>
    <row r="82" spans="2:6" x14ac:dyDescent="0.3">
      <c r="B82" s="1">
        <v>11</v>
      </c>
      <c r="C82" t="s">
        <v>86</v>
      </c>
      <c r="D82" s="29" t="s">
        <v>337</v>
      </c>
      <c r="E82" s="1">
        <v>40</v>
      </c>
    </row>
    <row r="83" spans="2:6" x14ac:dyDescent="0.3">
      <c r="C83" s="6"/>
    </row>
    <row r="84" spans="2:6" x14ac:dyDescent="0.3">
      <c r="C84" s="9" t="s">
        <v>87</v>
      </c>
    </row>
    <row r="85" spans="2:6" ht="43.2" x14ac:dyDescent="0.3">
      <c r="C85" s="8" t="s">
        <v>88</v>
      </c>
    </row>
    <row r="86" spans="2:6" x14ac:dyDescent="0.3">
      <c r="B86" s="1">
        <v>12</v>
      </c>
      <c r="C86" t="s">
        <v>89</v>
      </c>
      <c r="D86" s="29" t="s">
        <v>337</v>
      </c>
      <c r="E86" s="1">
        <v>20</v>
      </c>
    </row>
    <row r="87" spans="2:6" x14ac:dyDescent="0.3">
      <c r="C87" s="9"/>
    </row>
    <row r="88" spans="2:6" x14ac:dyDescent="0.3">
      <c r="C88" s="9" t="s">
        <v>90</v>
      </c>
    </row>
    <row r="89" spans="2:6" x14ac:dyDescent="0.3">
      <c r="C89" s="9" t="s">
        <v>91</v>
      </c>
    </row>
    <row r="90" spans="2:6" x14ac:dyDescent="0.3">
      <c r="B90" s="1">
        <v>13</v>
      </c>
      <c r="C90" t="s">
        <v>92</v>
      </c>
      <c r="D90" s="1" t="s">
        <v>8</v>
      </c>
      <c r="E90" s="1">
        <v>60</v>
      </c>
    </row>
    <row r="91" spans="2:6" x14ac:dyDescent="0.3">
      <c r="C91"/>
      <c r="F91" s="1" t="s">
        <v>35</v>
      </c>
    </row>
    <row r="92" spans="2:6" x14ac:dyDescent="0.3">
      <c r="C92" s="9"/>
    </row>
    <row r="93" spans="2:6" x14ac:dyDescent="0.3">
      <c r="C93" s="22" t="s">
        <v>50</v>
      </c>
    </row>
    <row r="94" spans="2:6" x14ac:dyDescent="0.3">
      <c r="C94" s="22"/>
    </row>
    <row r="95" spans="2:6" x14ac:dyDescent="0.3">
      <c r="C95" s="22" t="s">
        <v>93</v>
      </c>
    </row>
    <row r="96" spans="2:6" x14ac:dyDescent="0.3">
      <c r="C96" s="6"/>
    </row>
    <row r="97" spans="3:3" x14ac:dyDescent="0.3">
      <c r="C97" s="9" t="s">
        <v>94</v>
      </c>
    </row>
    <row r="98" spans="3:3" x14ac:dyDescent="0.3">
      <c r="C98" s="6"/>
    </row>
    <row r="99" spans="3:3" ht="28.8" x14ac:dyDescent="0.3">
      <c r="C99" s="2" t="s">
        <v>95</v>
      </c>
    </row>
    <row r="100" spans="3:3" ht="57.6" x14ac:dyDescent="0.3">
      <c r="C100" s="2" t="s">
        <v>38</v>
      </c>
    </row>
    <row r="101" spans="3:3" x14ac:dyDescent="0.3">
      <c r="C101" s="2"/>
    </row>
    <row r="102" spans="3:3" x14ac:dyDescent="0.3">
      <c r="C102" s="6" t="s">
        <v>96</v>
      </c>
    </row>
    <row r="103" spans="3:3" x14ac:dyDescent="0.3">
      <c r="C103" s="9" t="s">
        <v>97</v>
      </c>
    </row>
    <row r="104" spans="3:3" x14ac:dyDescent="0.3">
      <c r="C104" t="s">
        <v>98</v>
      </c>
    </row>
    <row r="105" spans="3:3" x14ac:dyDescent="0.3">
      <c r="C105" s="2"/>
    </row>
    <row r="106" spans="3:3" x14ac:dyDescent="0.3">
      <c r="C106" t="s">
        <v>99</v>
      </c>
    </row>
    <row r="107" spans="3:3" ht="82.95" customHeight="1" x14ac:dyDescent="0.3">
      <c r="C107" s="2" t="s">
        <v>100</v>
      </c>
    </row>
    <row r="108" spans="3:3" x14ac:dyDescent="0.3">
      <c r="C108" s="2"/>
    </row>
    <row r="109" spans="3:3" ht="115.2" x14ac:dyDescent="0.3">
      <c r="C109" s="2" t="s">
        <v>101</v>
      </c>
    </row>
    <row r="110" spans="3:3" x14ac:dyDescent="0.3">
      <c r="C110" s="2"/>
    </row>
    <row r="111" spans="3:3" x14ac:dyDescent="0.3">
      <c r="C111" t="s">
        <v>102</v>
      </c>
    </row>
    <row r="112" spans="3:3" ht="86.4" x14ac:dyDescent="0.3">
      <c r="C112" s="2" t="s">
        <v>103</v>
      </c>
    </row>
    <row r="113" spans="3:3" x14ac:dyDescent="0.3">
      <c r="C113" s="2"/>
    </row>
    <row r="114" spans="3:3" ht="57.6" x14ac:dyDescent="0.3">
      <c r="C114" s="2" t="s">
        <v>104</v>
      </c>
    </row>
    <row r="115" spans="3:3" x14ac:dyDescent="0.3">
      <c r="C115" s="2"/>
    </row>
    <row r="116" spans="3:3" ht="100.8" x14ac:dyDescent="0.3">
      <c r="C116" s="2" t="s">
        <v>105</v>
      </c>
    </row>
    <row r="117" spans="3:3" x14ac:dyDescent="0.3">
      <c r="C117" s="2"/>
    </row>
    <row r="118" spans="3:3" x14ac:dyDescent="0.3">
      <c r="C118" t="s">
        <v>106</v>
      </c>
    </row>
    <row r="119" spans="3:3" ht="57.6" x14ac:dyDescent="0.3">
      <c r="C119" s="2" t="s">
        <v>107</v>
      </c>
    </row>
    <row r="120" spans="3:3" x14ac:dyDescent="0.3">
      <c r="C120" s="2"/>
    </row>
    <row r="121" spans="3:3" ht="84.45" customHeight="1" x14ac:dyDescent="0.3">
      <c r="C121" s="2" t="s">
        <v>108</v>
      </c>
    </row>
    <row r="122" spans="3:3" x14ac:dyDescent="0.3">
      <c r="C122" s="2"/>
    </row>
    <row r="123" spans="3:3" ht="57.6" x14ac:dyDescent="0.3">
      <c r="C123" s="2" t="s">
        <v>109</v>
      </c>
    </row>
    <row r="124" spans="3:3" x14ac:dyDescent="0.3">
      <c r="C124" s="2"/>
    </row>
    <row r="125" spans="3:3" ht="159.44999999999999" customHeight="1" x14ac:dyDescent="0.3">
      <c r="C125" s="2" t="s">
        <v>110</v>
      </c>
    </row>
    <row r="126" spans="3:3" x14ac:dyDescent="0.3">
      <c r="C126" s="2"/>
    </row>
    <row r="127" spans="3:3" x14ac:dyDescent="0.3">
      <c r="C127" t="s">
        <v>55</v>
      </c>
    </row>
    <row r="128" spans="3:3" ht="72" x14ac:dyDescent="0.3">
      <c r="C128" s="2" t="s">
        <v>111</v>
      </c>
    </row>
    <row r="129" spans="2:5" x14ac:dyDescent="0.3">
      <c r="C129" s="2"/>
    </row>
    <row r="130" spans="2:5" x14ac:dyDescent="0.3">
      <c r="C130" t="s">
        <v>40</v>
      </c>
    </row>
    <row r="131" spans="2:5" x14ac:dyDescent="0.3">
      <c r="C131" t="s">
        <v>41</v>
      </c>
    </row>
    <row r="132" spans="2:5" x14ac:dyDescent="0.3">
      <c r="C132" s="2"/>
    </row>
    <row r="133" spans="2:5" ht="28.8" x14ac:dyDescent="0.3">
      <c r="C133" s="2" t="s">
        <v>112</v>
      </c>
    </row>
    <row r="134" spans="2:5" x14ac:dyDescent="0.3">
      <c r="C134" s="2"/>
    </row>
    <row r="135" spans="2:5" ht="72" x14ac:dyDescent="0.3">
      <c r="C135" s="2" t="s">
        <v>113</v>
      </c>
    </row>
    <row r="136" spans="2:5" x14ac:dyDescent="0.3">
      <c r="C136" s="2"/>
    </row>
    <row r="137" spans="2:5" x14ac:dyDescent="0.3">
      <c r="C137" t="s">
        <v>114</v>
      </c>
    </row>
    <row r="138" spans="2:5" x14ac:dyDescent="0.3">
      <c r="C138" s="2"/>
    </row>
    <row r="139" spans="2:5" x14ac:dyDescent="0.3">
      <c r="C139" s="6" t="s">
        <v>115</v>
      </c>
    </row>
    <row r="140" spans="2:5" x14ac:dyDescent="0.3">
      <c r="C140" s="7" t="s">
        <v>116</v>
      </c>
    </row>
    <row r="141" spans="2:5" x14ac:dyDescent="0.3">
      <c r="C141" s="7" t="s">
        <v>117</v>
      </c>
    </row>
    <row r="142" spans="2:5" x14ac:dyDescent="0.3">
      <c r="B142" s="1">
        <v>14</v>
      </c>
      <c r="C142" t="s">
        <v>118</v>
      </c>
      <c r="D142" s="29" t="s">
        <v>337</v>
      </c>
      <c r="E142" s="1">
        <v>6</v>
      </c>
    </row>
    <row r="143" spans="2:5" x14ac:dyDescent="0.3">
      <c r="C143" s="2"/>
    </row>
    <row r="144" spans="2:5" x14ac:dyDescent="0.3">
      <c r="C144" s="9" t="s">
        <v>119</v>
      </c>
    </row>
    <row r="145" spans="2:6" ht="28.8" x14ac:dyDescent="0.3">
      <c r="B145" s="1">
        <v>15</v>
      </c>
      <c r="C145" s="2" t="s">
        <v>339</v>
      </c>
      <c r="D145" s="29" t="s">
        <v>337</v>
      </c>
      <c r="E145" s="1">
        <v>12</v>
      </c>
    </row>
    <row r="146" spans="2:6" x14ac:dyDescent="0.3">
      <c r="B146" s="1">
        <v>16</v>
      </c>
      <c r="C146" s="1" t="s">
        <v>120</v>
      </c>
      <c r="D146" s="29" t="s">
        <v>337</v>
      </c>
      <c r="E146" s="1">
        <f>18*2</f>
        <v>36</v>
      </c>
    </row>
    <row r="147" spans="2:6" ht="16.8" x14ac:dyDescent="0.3">
      <c r="B147" s="10">
        <v>16.100000000000001</v>
      </c>
      <c r="C147" s="32" t="s">
        <v>340</v>
      </c>
      <c r="D147" s="33" t="s">
        <v>341</v>
      </c>
      <c r="E147" s="35">
        <v>1200</v>
      </c>
      <c r="F147"/>
    </row>
    <row r="148" spans="2:6" ht="16.8" x14ac:dyDescent="0.3">
      <c r="B148" s="10">
        <v>16.2</v>
      </c>
      <c r="C148" s="32" t="s">
        <v>342</v>
      </c>
      <c r="D148" s="33" t="s">
        <v>8</v>
      </c>
      <c r="E148" s="32">
        <v>80</v>
      </c>
      <c r="F148" s="11"/>
    </row>
    <row r="149" spans="2:6" ht="16.8" x14ac:dyDescent="0.3">
      <c r="B149" s="10"/>
      <c r="C149" s="32"/>
      <c r="D149" s="34"/>
    </row>
    <row r="150" spans="2:6" x14ac:dyDescent="0.3">
      <c r="C150" s="5"/>
    </row>
    <row r="151" spans="2:6" x14ac:dyDescent="0.3">
      <c r="C151" s="6" t="s">
        <v>121</v>
      </c>
    </row>
    <row r="152" spans="2:6" x14ac:dyDescent="0.3">
      <c r="C152" s="7" t="s">
        <v>122</v>
      </c>
    </row>
    <row r="153" spans="2:6" x14ac:dyDescent="0.3">
      <c r="B153" s="1">
        <v>17</v>
      </c>
      <c r="C153" t="s">
        <v>120</v>
      </c>
      <c r="D153" s="1" t="s">
        <v>8</v>
      </c>
      <c r="E153" s="1">
        <v>60</v>
      </c>
    </row>
    <row r="154" spans="2:6" x14ac:dyDescent="0.3">
      <c r="C154" s="6"/>
    </row>
    <row r="155" spans="2:6" x14ac:dyDescent="0.3">
      <c r="C155" s="6" t="s">
        <v>123</v>
      </c>
    </row>
    <row r="156" spans="2:6" x14ac:dyDescent="0.3">
      <c r="C156" t="s">
        <v>124</v>
      </c>
    </row>
    <row r="157" spans="2:6" ht="72" x14ac:dyDescent="0.3">
      <c r="B157" s="1">
        <v>18</v>
      </c>
      <c r="C157" s="2" t="s">
        <v>125</v>
      </c>
      <c r="D157" s="1" t="s">
        <v>14</v>
      </c>
      <c r="E157" s="1">
        <v>2</v>
      </c>
    </row>
    <row r="158" spans="2:6" x14ac:dyDescent="0.3">
      <c r="C158" s="2"/>
    </row>
    <row r="159" spans="2:6" x14ac:dyDescent="0.3">
      <c r="C159" s="6" t="s">
        <v>144</v>
      </c>
    </row>
    <row r="160" spans="2:6" x14ac:dyDescent="0.3">
      <c r="C160" s="7" t="s">
        <v>145</v>
      </c>
    </row>
    <row r="161" spans="2:6" ht="28.8" x14ac:dyDescent="0.3">
      <c r="B161" s="1">
        <v>19</v>
      </c>
      <c r="C161" s="2" t="s">
        <v>146</v>
      </c>
      <c r="D161" s="1" t="str">
        <f>D153</f>
        <v>m²</v>
      </c>
      <c r="E161" s="1">
        <f>E153</f>
        <v>60</v>
      </c>
    </row>
    <row r="162" spans="2:6" x14ac:dyDescent="0.3">
      <c r="C162" s="2"/>
      <c r="F162" s="1" t="s">
        <v>35</v>
      </c>
    </row>
    <row r="163" spans="2:6" x14ac:dyDescent="0.3">
      <c r="C163" s="2"/>
    </row>
    <row r="164" spans="2:6" x14ac:dyDescent="0.3">
      <c r="C164" s="22" t="s">
        <v>50</v>
      </c>
    </row>
    <row r="165" spans="2:6" x14ac:dyDescent="0.3">
      <c r="C165" s="2"/>
    </row>
    <row r="166" spans="2:6" x14ac:dyDescent="0.3">
      <c r="C166" s="22" t="s">
        <v>200</v>
      </c>
    </row>
    <row r="167" spans="2:6" x14ac:dyDescent="0.3">
      <c r="C167" s="6" t="s">
        <v>201</v>
      </c>
    </row>
    <row r="168" spans="2:6" ht="28.8" x14ac:dyDescent="0.3">
      <c r="C168" s="2" t="s">
        <v>95</v>
      </c>
    </row>
    <row r="169" spans="2:6" ht="57.6" x14ac:dyDescent="0.3">
      <c r="C169" s="2" t="s">
        <v>38</v>
      </c>
    </row>
    <row r="170" spans="2:6" x14ac:dyDescent="0.3">
      <c r="C170" s="24"/>
    </row>
    <row r="171" spans="2:6" x14ac:dyDescent="0.3">
      <c r="C171" s="9" t="s">
        <v>202</v>
      </c>
    </row>
    <row r="172" spans="2:6" ht="86.4" x14ac:dyDescent="0.3">
      <c r="C172" s="2" t="s">
        <v>203</v>
      </c>
    </row>
    <row r="173" spans="2:6" x14ac:dyDescent="0.3">
      <c r="C173" s="24"/>
    </row>
    <row r="174" spans="2:6" ht="72" x14ac:dyDescent="0.3">
      <c r="C174" s="2" t="s">
        <v>204</v>
      </c>
    </row>
    <row r="175" spans="2:6" x14ac:dyDescent="0.3">
      <c r="C175" s="24"/>
    </row>
    <row r="176" spans="2:6" ht="57.6" x14ac:dyDescent="0.3">
      <c r="C176" s="2" t="s">
        <v>205</v>
      </c>
    </row>
    <row r="177" spans="1:6" x14ac:dyDescent="0.3">
      <c r="C177" s="24"/>
    </row>
    <row r="178" spans="1:6" ht="57.6" x14ac:dyDescent="0.3">
      <c r="C178" s="2" t="s">
        <v>206</v>
      </c>
    </row>
    <row r="179" spans="1:6" x14ac:dyDescent="0.3">
      <c r="C179" s="24"/>
    </row>
    <row r="180" spans="1:6" x14ac:dyDescent="0.3">
      <c r="C180" s="6" t="s">
        <v>207</v>
      </c>
    </row>
    <row r="181" spans="1:6" ht="43.2" x14ac:dyDescent="0.3">
      <c r="A181" t="s">
        <v>7</v>
      </c>
      <c r="B181" s="1">
        <v>20</v>
      </c>
      <c r="C181" s="19" t="s">
        <v>143</v>
      </c>
      <c r="D181" s="1" t="s">
        <v>8</v>
      </c>
      <c r="E181" s="1">
        <f>2*69</f>
        <v>138</v>
      </c>
    </row>
    <row r="182" spans="1:6" x14ac:dyDescent="0.3">
      <c r="A182" t="s">
        <v>7</v>
      </c>
      <c r="B182" s="1">
        <v>21</v>
      </c>
      <c r="C182" s="19" t="s">
        <v>9</v>
      </c>
      <c r="D182" s="1" t="s">
        <v>10</v>
      </c>
      <c r="E182" s="1">
        <f>2*1</f>
        <v>2</v>
      </c>
    </row>
    <row r="183" spans="1:6" x14ac:dyDescent="0.3">
      <c r="F183" s="1" t="s">
        <v>35</v>
      </c>
    </row>
    <row r="185" spans="1:6" x14ac:dyDescent="0.3">
      <c r="C185" s="22" t="s">
        <v>50</v>
      </c>
    </row>
    <row r="186" spans="1:6" x14ac:dyDescent="0.3">
      <c r="C186" s="2"/>
    </row>
    <row r="187" spans="1:6" x14ac:dyDescent="0.3">
      <c r="C187" s="22" t="s">
        <v>210</v>
      </c>
    </row>
    <row r="188" spans="1:6" x14ac:dyDescent="0.3">
      <c r="C188" s="24" t="s">
        <v>209</v>
      </c>
    </row>
    <row r="189" spans="1:6" ht="28.8" x14ac:dyDescent="0.3">
      <c r="C189" s="2" t="s">
        <v>95</v>
      </c>
    </row>
    <row r="190" spans="1:6" ht="57.6" x14ac:dyDescent="0.3">
      <c r="C190" s="2" t="s">
        <v>38</v>
      </c>
    </row>
    <row r="191" spans="1:6" x14ac:dyDescent="0.3">
      <c r="C191" s="2"/>
    </row>
    <row r="192" spans="1:6" x14ac:dyDescent="0.3">
      <c r="C192" s="15" t="s">
        <v>227</v>
      </c>
    </row>
    <row r="193" spans="3:3" ht="57.6" x14ac:dyDescent="0.3">
      <c r="C193" s="16" t="s">
        <v>260</v>
      </c>
    </row>
    <row r="194" spans="3:3" x14ac:dyDescent="0.3">
      <c r="C194" s="13"/>
    </row>
    <row r="195" spans="3:3" x14ac:dyDescent="0.3">
      <c r="C195" s="15" t="s">
        <v>228</v>
      </c>
    </row>
    <row r="196" spans="3:3" ht="28.8" x14ac:dyDescent="0.3">
      <c r="C196" s="16" t="s">
        <v>229</v>
      </c>
    </row>
    <row r="197" spans="3:3" x14ac:dyDescent="0.3">
      <c r="C197" s="14"/>
    </row>
    <row r="198" spans="3:3" x14ac:dyDescent="0.3">
      <c r="C198" s="14" t="s">
        <v>230</v>
      </c>
    </row>
    <row r="199" spans="3:3" ht="28.8" x14ac:dyDescent="0.3">
      <c r="C199" s="17" t="s">
        <v>231</v>
      </c>
    </row>
    <row r="200" spans="3:3" x14ac:dyDescent="0.3">
      <c r="C200" s="13"/>
    </row>
    <row r="201" spans="3:3" x14ac:dyDescent="0.3">
      <c r="C201" s="15" t="s">
        <v>232</v>
      </c>
    </row>
    <row r="202" spans="3:3" ht="28.8" x14ac:dyDescent="0.3">
      <c r="C202" s="16" t="s">
        <v>261</v>
      </c>
    </row>
    <row r="203" spans="3:3" x14ac:dyDescent="0.3">
      <c r="C203" s="13"/>
    </row>
    <row r="204" spans="3:3" x14ac:dyDescent="0.3">
      <c r="C204" s="15" t="s">
        <v>233</v>
      </c>
    </row>
    <row r="205" spans="3:3" x14ac:dyDescent="0.3">
      <c r="C205" s="13" t="s">
        <v>234</v>
      </c>
    </row>
    <row r="206" spans="3:3" x14ac:dyDescent="0.3">
      <c r="C206" s="14"/>
    </row>
    <row r="207" spans="3:3" x14ac:dyDescent="0.3">
      <c r="C207" s="14" t="s">
        <v>235</v>
      </c>
    </row>
    <row r="208" spans="3:3" x14ac:dyDescent="0.3">
      <c r="C208" s="14" t="s">
        <v>236</v>
      </c>
    </row>
    <row r="209" spans="3:3" x14ac:dyDescent="0.3">
      <c r="C209" s="14" t="s">
        <v>237</v>
      </c>
    </row>
    <row r="210" spans="3:3" x14ac:dyDescent="0.3">
      <c r="C210" s="14" t="s">
        <v>238</v>
      </c>
    </row>
    <row r="211" spans="3:3" x14ac:dyDescent="0.3">
      <c r="C211" s="13"/>
    </row>
    <row r="212" spans="3:3" x14ac:dyDescent="0.3">
      <c r="C212" s="15" t="s">
        <v>239</v>
      </c>
    </row>
    <row r="213" spans="3:3" ht="43.2" x14ac:dyDescent="0.3">
      <c r="C213" s="16" t="s">
        <v>240</v>
      </c>
    </row>
    <row r="214" spans="3:3" x14ac:dyDescent="0.3">
      <c r="C214" s="13"/>
    </row>
    <row r="215" spans="3:3" x14ac:dyDescent="0.3">
      <c r="C215" s="15" t="s">
        <v>192</v>
      </c>
    </row>
    <row r="216" spans="3:3" ht="43.2" x14ac:dyDescent="0.3">
      <c r="C216" s="16" t="s">
        <v>241</v>
      </c>
    </row>
    <row r="217" spans="3:3" x14ac:dyDescent="0.3">
      <c r="C217" s="13"/>
    </row>
    <row r="218" spans="3:3" x14ac:dyDescent="0.3">
      <c r="C218" s="15" t="s">
        <v>212</v>
      </c>
    </row>
    <row r="219" spans="3:3" ht="28.8" x14ac:dyDescent="0.3">
      <c r="C219" s="16" t="s">
        <v>242</v>
      </c>
    </row>
    <row r="220" spans="3:3" x14ac:dyDescent="0.3">
      <c r="C220" s="14"/>
    </row>
    <row r="221" spans="3:3" x14ac:dyDescent="0.3">
      <c r="C221" s="14" t="s">
        <v>243</v>
      </c>
    </row>
    <row r="222" spans="3:3" x14ac:dyDescent="0.3">
      <c r="C222" s="14" t="s">
        <v>244</v>
      </c>
    </row>
    <row r="223" spans="3:3" x14ac:dyDescent="0.3">
      <c r="C223" s="14" t="s">
        <v>245</v>
      </c>
    </row>
    <row r="224" spans="3:3" x14ac:dyDescent="0.3">
      <c r="C224" s="13"/>
    </row>
    <row r="225" spans="3:3" x14ac:dyDescent="0.3">
      <c r="C225" s="15" t="s">
        <v>246</v>
      </c>
    </row>
    <row r="226" spans="3:3" ht="43.2" x14ac:dyDescent="0.3">
      <c r="C226" s="16" t="s">
        <v>247</v>
      </c>
    </row>
    <row r="227" spans="3:3" x14ac:dyDescent="0.3">
      <c r="C227" s="13"/>
    </row>
    <row r="228" spans="3:3" x14ac:dyDescent="0.3">
      <c r="C228" s="15" t="s">
        <v>248</v>
      </c>
    </row>
    <row r="229" spans="3:3" x14ac:dyDescent="0.3">
      <c r="C229" s="14"/>
    </row>
    <row r="230" spans="3:3" x14ac:dyDescent="0.3">
      <c r="C230" s="14" t="s">
        <v>258</v>
      </c>
    </row>
    <row r="231" spans="3:3" x14ac:dyDescent="0.3">
      <c r="C231" s="14" t="s">
        <v>249</v>
      </c>
    </row>
    <row r="232" spans="3:3" x14ac:dyDescent="0.3">
      <c r="C232" s="14" t="s">
        <v>262</v>
      </c>
    </row>
    <row r="233" spans="3:3" x14ac:dyDescent="0.3">
      <c r="C233" s="14" t="s">
        <v>259</v>
      </c>
    </row>
    <row r="234" spans="3:3" ht="28.8" x14ac:dyDescent="0.3">
      <c r="C234" s="17" t="s">
        <v>250</v>
      </c>
    </row>
    <row r="235" spans="3:3" x14ac:dyDescent="0.3">
      <c r="C235" s="13"/>
    </row>
    <row r="236" spans="3:3" x14ac:dyDescent="0.3">
      <c r="C236" s="15" t="s">
        <v>251</v>
      </c>
    </row>
    <row r="237" spans="3:3" x14ac:dyDescent="0.3">
      <c r="C237" s="13" t="s">
        <v>252</v>
      </c>
    </row>
    <row r="238" spans="3:3" x14ac:dyDescent="0.3">
      <c r="C238" s="14"/>
    </row>
    <row r="239" spans="3:3" x14ac:dyDescent="0.3">
      <c r="C239" s="14" t="s">
        <v>253</v>
      </c>
    </row>
    <row r="240" spans="3:3" x14ac:dyDescent="0.3">
      <c r="C240" s="14" t="s">
        <v>254</v>
      </c>
    </row>
    <row r="241" spans="1:5" x14ac:dyDescent="0.3">
      <c r="C241" s="14" t="s">
        <v>255</v>
      </c>
    </row>
    <row r="242" spans="1:5" x14ac:dyDescent="0.3">
      <c r="C242" s="14" t="s">
        <v>256</v>
      </c>
    </row>
    <row r="243" spans="1:5" x14ac:dyDescent="0.3">
      <c r="C243" s="14" t="s">
        <v>257</v>
      </c>
    </row>
    <row r="244" spans="1:5" ht="28.8" x14ac:dyDescent="0.3">
      <c r="C244" s="18" t="s">
        <v>338</v>
      </c>
    </row>
    <row r="245" spans="1:5" x14ac:dyDescent="0.3">
      <c r="C245" s="18"/>
    </row>
    <row r="246" spans="1:5" x14ac:dyDescent="0.3">
      <c r="C246" s="24" t="s">
        <v>155</v>
      </c>
    </row>
    <row r="247" spans="1:5" x14ac:dyDescent="0.3">
      <c r="C247" s="15" t="s">
        <v>263</v>
      </c>
    </row>
    <row r="248" spans="1:5" ht="57.6" x14ac:dyDescent="0.3">
      <c r="A248" t="s">
        <v>11</v>
      </c>
      <c r="B248" s="1">
        <v>22</v>
      </c>
      <c r="C248" s="16" t="s">
        <v>345</v>
      </c>
      <c r="D248" s="1" t="s">
        <v>8</v>
      </c>
      <c r="E248" s="1">
        <f>2*95</f>
        <v>190</v>
      </c>
    </row>
    <row r="249" spans="1:5" x14ac:dyDescent="0.3">
      <c r="C249" s="16"/>
    </row>
    <row r="250" spans="1:5" x14ac:dyDescent="0.3">
      <c r="C250" s="15" t="s">
        <v>264</v>
      </c>
    </row>
    <row r="251" spans="1:5" ht="28.8" x14ac:dyDescent="0.3">
      <c r="B251" s="1">
        <v>23</v>
      </c>
      <c r="C251" s="16" t="s">
        <v>346</v>
      </c>
      <c r="D251" s="1" t="s">
        <v>8</v>
      </c>
      <c r="E251" s="1">
        <f>2*65</f>
        <v>130</v>
      </c>
    </row>
    <row r="252" spans="1:5" x14ac:dyDescent="0.3">
      <c r="C252" s="16"/>
    </row>
    <row r="253" spans="1:5" x14ac:dyDescent="0.3">
      <c r="A253" t="s">
        <v>11</v>
      </c>
      <c r="C253" s="15" t="s">
        <v>265</v>
      </c>
    </row>
    <row r="254" spans="1:5" ht="43.2" x14ac:dyDescent="0.3">
      <c r="A254" t="s">
        <v>11</v>
      </c>
      <c r="B254" s="1">
        <v>24</v>
      </c>
      <c r="C254" s="16" t="s">
        <v>347</v>
      </c>
      <c r="D254" s="1" t="s">
        <v>8</v>
      </c>
      <c r="E254" s="1">
        <f>2*70</f>
        <v>140</v>
      </c>
    </row>
    <row r="255" spans="1:5" x14ac:dyDescent="0.3">
      <c r="A255" t="s">
        <v>11</v>
      </c>
      <c r="B255" s="1">
        <v>25</v>
      </c>
      <c r="C255" s="19" t="s">
        <v>348</v>
      </c>
      <c r="D255" s="1" t="s">
        <v>8</v>
      </c>
      <c r="E255" s="1">
        <f>2*57</f>
        <v>114</v>
      </c>
    </row>
    <row r="256" spans="1:5" x14ac:dyDescent="0.3">
      <c r="C256" s="2"/>
    </row>
    <row r="257" spans="2:6" x14ac:dyDescent="0.3">
      <c r="C257" s="15" t="s">
        <v>266</v>
      </c>
    </row>
    <row r="258" spans="2:6" ht="28.8" x14ac:dyDescent="0.3">
      <c r="B258" s="1">
        <v>26</v>
      </c>
      <c r="C258" s="18" t="s">
        <v>267</v>
      </c>
      <c r="D258" s="1" t="s">
        <v>14</v>
      </c>
      <c r="E258" s="1">
        <v>14</v>
      </c>
    </row>
    <row r="259" spans="2:6" x14ac:dyDescent="0.3">
      <c r="C259" s="15"/>
    </row>
    <row r="260" spans="2:6" x14ac:dyDescent="0.3">
      <c r="C260" s="15" t="s">
        <v>268</v>
      </c>
    </row>
    <row r="261" spans="2:6" ht="28.8" x14ac:dyDescent="0.3">
      <c r="B261" s="1">
        <v>27</v>
      </c>
      <c r="C261" s="18" t="s">
        <v>269</v>
      </c>
      <c r="D261" s="1" t="s">
        <v>208</v>
      </c>
      <c r="E261" s="1">
        <v>200</v>
      </c>
    </row>
    <row r="262" spans="2:6" x14ac:dyDescent="0.3">
      <c r="C262" s="18"/>
      <c r="F262" s="1" t="s">
        <v>35</v>
      </c>
    </row>
    <row r="263" spans="2:6" x14ac:dyDescent="0.3">
      <c r="C263" s="15"/>
    </row>
    <row r="264" spans="2:6" x14ac:dyDescent="0.3">
      <c r="C264" s="22" t="s">
        <v>50</v>
      </c>
    </row>
    <row r="265" spans="2:6" x14ac:dyDescent="0.3">
      <c r="C265" s="2"/>
    </row>
    <row r="266" spans="2:6" x14ac:dyDescent="0.3">
      <c r="C266" s="22" t="s">
        <v>211</v>
      </c>
    </row>
    <row r="267" spans="2:6" x14ac:dyDescent="0.3">
      <c r="C267" s="24" t="s">
        <v>159</v>
      </c>
    </row>
    <row r="268" spans="2:6" ht="28.8" x14ac:dyDescent="0.3">
      <c r="C268" s="2" t="s">
        <v>95</v>
      </c>
    </row>
    <row r="269" spans="2:6" ht="57.6" x14ac:dyDescent="0.3">
      <c r="C269" s="2" t="s">
        <v>38</v>
      </c>
    </row>
    <row r="270" spans="2:6" x14ac:dyDescent="0.3">
      <c r="C270" s="2"/>
    </row>
    <row r="271" spans="2:6" x14ac:dyDescent="0.3">
      <c r="C271" s="6" t="s">
        <v>96</v>
      </c>
    </row>
    <row r="272" spans="2:6" x14ac:dyDescent="0.3">
      <c r="C272" s="6" t="s">
        <v>212</v>
      </c>
    </row>
    <row r="273" spans="3:3" ht="115.2" x14ac:dyDescent="0.3">
      <c r="C273" s="2" t="s">
        <v>213</v>
      </c>
    </row>
    <row r="274" spans="3:3" x14ac:dyDescent="0.3">
      <c r="C274" s="2"/>
    </row>
    <row r="275" spans="3:3" x14ac:dyDescent="0.3">
      <c r="C275" s="6" t="s">
        <v>214</v>
      </c>
    </row>
    <row r="276" spans="3:3" ht="115.2" x14ac:dyDescent="0.3">
      <c r="C276" s="2" t="s">
        <v>215</v>
      </c>
    </row>
    <row r="277" spans="3:3" x14ac:dyDescent="0.3">
      <c r="C277" s="2"/>
    </row>
    <row r="278" spans="3:3" x14ac:dyDescent="0.3">
      <c r="C278" s="6" t="s">
        <v>192</v>
      </c>
    </row>
    <row r="279" spans="3:3" x14ac:dyDescent="0.3">
      <c r="C279" s="2"/>
    </row>
    <row r="280" spans="3:3" ht="28.8" x14ac:dyDescent="0.3">
      <c r="C280" s="2" t="s">
        <v>216</v>
      </c>
    </row>
    <row r="281" spans="3:3" x14ac:dyDescent="0.3">
      <c r="C281" s="2"/>
    </row>
    <row r="282" spans="3:3" x14ac:dyDescent="0.3">
      <c r="C282" s="6" t="s">
        <v>217</v>
      </c>
    </row>
    <row r="283" spans="3:3" x14ac:dyDescent="0.3">
      <c r="C283" s="2"/>
    </row>
    <row r="284" spans="3:3" ht="58.5" customHeight="1" x14ac:dyDescent="0.3">
      <c r="C284" s="2" t="s">
        <v>218</v>
      </c>
    </row>
    <row r="285" spans="3:3" x14ac:dyDescent="0.3">
      <c r="C285" s="2"/>
    </row>
    <row r="286" spans="3:3" x14ac:dyDescent="0.3">
      <c r="C286" s="6" t="s">
        <v>219</v>
      </c>
    </row>
    <row r="287" spans="3:3" ht="144" x14ac:dyDescent="0.3">
      <c r="C287" s="2" t="s">
        <v>220</v>
      </c>
    </row>
    <row r="288" spans="3:3" x14ac:dyDescent="0.3">
      <c r="C288" s="6" t="s">
        <v>221</v>
      </c>
    </row>
    <row r="289" spans="1:6" ht="72" x14ac:dyDescent="0.3">
      <c r="C289" s="2" t="s">
        <v>222</v>
      </c>
    </row>
    <row r="290" spans="1:6" x14ac:dyDescent="0.3">
      <c r="C290" s="2"/>
    </row>
    <row r="291" spans="1:6" x14ac:dyDescent="0.3">
      <c r="C291" s="6" t="s">
        <v>223</v>
      </c>
    </row>
    <row r="292" spans="1:6" ht="86.4" x14ac:dyDescent="0.3">
      <c r="C292" s="2" t="s">
        <v>224</v>
      </c>
    </row>
    <row r="293" spans="1:6" x14ac:dyDescent="0.3">
      <c r="C293" s="6" t="s">
        <v>225</v>
      </c>
    </row>
    <row r="294" spans="1:6" ht="115.2" x14ac:dyDescent="0.3">
      <c r="C294" s="2" t="s">
        <v>226</v>
      </c>
    </row>
    <row r="295" spans="1:6" x14ac:dyDescent="0.3">
      <c r="C295" s="2"/>
    </row>
    <row r="296" spans="1:6" x14ac:dyDescent="0.3">
      <c r="C296" s="24" t="s">
        <v>159</v>
      </c>
    </row>
    <row r="297" spans="1:6" ht="57.6" x14ac:dyDescent="0.3">
      <c r="A297" t="s">
        <v>11</v>
      </c>
      <c r="B297" s="1">
        <v>28</v>
      </c>
      <c r="C297" s="19" t="s">
        <v>148</v>
      </c>
      <c r="D297" s="1" t="s">
        <v>10</v>
      </c>
      <c r="E297" s="1">
        <v>1</v>
      </c>
    </row>
    <row r="298" spans="1:6" x14ac:dyDescent="0.3">
      <c r="F298" s="1" t="s">
        <v>35</v>
      </c>
    </row>
    <row r="300" spans="1:6" x14ac:dyDescent="0.3">
      <c r="C300" s="22" t="s">
        <v>50</v>
      </c>
    </row>
    <row r="301" spans="1:6" x14ac:dyDescent="0.3">
      <c r="C301" s="2"/>
    </row>
    <row r="302" spans="1:6" x14ac:dyDescent="0.3">
      <c r="C302" s="22" t="s">
        <v>270</v>
      </c>
    </row>
    <row r="303" spans="1:6" x14ac:dyDescent="0.3">
      <c r="A303" t="s">
        <v>12</v>
      </c>
    </row>
    <row r="304" spans="1:6" x14ac:dyDescent="0.3">
      <c r="C304" s="6" t="s">
        <v>175</v>
      </c>
    </row>
    <row r="305" spans="3:3" ht="28.8" x14ac:dyDescent="0.3">
      <c r="C305" s="2" t="s">
        <v>95</v>
      </c>
    </row>
    <row r="306" spans="3:3" ht="57.6" x14ac:dyDescent="0.3">
      <c r="C306" s="2" t="s">
        <v>38</v>
      </c>
    </row>
    <row r="307" spans="3:3" x14ac:dyDescent="0.3">
      <c r="C307" s="2"/>
    </row>
    <row r="308" spans="3:3" x14ac:dyDescent="0.3">
      <c r="C308" s="6" t="s">
        <v>96</v>
      </c>
    </row>
    <row r="309" spans="3:3" ht="129.6" x14ac:dyDescent="0.3">
      <c r="C309" s="2" t="s">
        <v>176</v>
      </c>
    </row>
    <row r="311" spans="3:3" ht="115.2" x14ac:dyDescent="0.3">
      <c r="C311" s="2" t="s">
        <v>177</v>
      </c>
    </row>
    <row r="313" spans="3:3" ht="144" x14ac:dyDescent="0.3">
      <c r="C313" s="2" t="s">
        <v>178</v>
      </c>
    </row>
    <row r="315" spans="3:3" ht="43.2" x14ac:dyDescent="0.3">
      <c r="C315" s="2" t="s">
        <v>179</v>
      </c>
    </row>
    <row r="317" spans="3:3" ht="100.8" x14ac:dyDescent="0.3">
      <c r="C317" s="2" t="s">
        <v>180</v>
      </c>
    </row>
    <row r="319" spans="3:3" x14ac:dyDescent="0.3">
      <c r="C319" s="6" t="s">
        <v>181</v>
      </c>
    </row>
    <row r="321" spans="3:3" ht="100.8" x14ac:dyDescent="0.3">
      <c r="C321" s="2" t="s">
        <v>182</v>
      </c>
    </row>
    <row r="323" spans="3:3" ht="43.2" x14ac:dyDescent="0.3">
      <c r="C323" s="2" t="s">
        <v>183</v>
      </c>
    </row>
    <row r="325" spans="3:3" ht="57.6" x14ac:dyDescent="0.3">
      <c r="C325" s="2" t="s">
        <v>184</v>
      </c>
    </row>
    <row r="327" spans="3:3" ht="57.6" x14ac:dyDescent="0.3">
      <c r="C327" s="2" t="s">
        <v>185</v>
      </c>
    </row>
    <row r="329" spans="3:3" ht="158.4" x14ac:dyDescent="0.3">
      <c r="C329" s="2" t="s">
        <v>186</v>
      </c>
    </row>
    <row r="331" spans="3:3" ht="86.4" x14ac:dyDescent="0.3">
      <c r="C331" s="2" t="s">
        <v>187</v>
      </c>
    </row>
    <row r="333" spans="3:3" x14ac:dyDescent="0.3">
      <c r="C333" s="6" t="s">
        <v>188</v>
      </c>
    </row>
    <row r="334" spans="3:3" ht="158.4" x14ac:dyDescent="0.3">
      <c r="C334" s="2" t="s">
        <v>189</v>
      </c>
    </row>
    <row r="336" spans="3:3" x14ac:dyDescent="0.3">
      <c r="C336" t="s">
        <v>190</v>
      </c>
    </row>
    <row r="338" spans="3:3" ht="57.6" x14ac:dyDescent="0.3">
      <c r="C338" s="2" t="s">
        <v>191</v>
      </c>
    </row>
    <row r="339" spans="3:3" x14ac:dyDescent="0.3">
      <c r="C339" s="2"/>
    </row>
    <row r="340" spans="3:3" x14ac:dyDescent="0.3">
      <c r="C340" s="6" t="s">
        <v>192</v>
      </c>
    </row>
    <row r="342" spans="3:3" ht="72" x14ac:dyDescent="0.3">
      <c r="C342" s="2" t="s">
        <v>193</v>
      </c>
    </row>
    <row r="344" spans="3:3" x14ac:dyDescent="0.3">
      <c r="C344" s="6" t="s">
        <v>194</v>
      </c>
    </row>
    <row r="345" spans="3:3" ht="86.4" x14ac:dyDescent="0.3">
      <c r="C345" s="2" t="s">
        <v>195</v>
      </c>
    </row>
    <row r="346" spans="3:3" x14ac:dyDescent="0.3">
      <c r="C346" s="2"/>
    </row>
    <row r="347" spans="3:3" ht="129.6" x14ac:dyDescent="0.3">
      <c r="C347" s="2" t="s">
        <v>196</v>
      </c>
    </row>
    <row r="348" spans="3:3" x14ac:dyDescent="0.3">
      <c r="C348" s="2"/>
    </row>
    <row r="349" spans="3:3" x14ac:dyDescent="0.3">
      <c r="C349" s="6" t="s">
        <v>197</v>
      </c>
    </row>
    <row r="350" spans="3:3" ht="43.2" x14ac:dyDescent="0.3">
      <c r="C350" s="2" t="s">
        <v>198</v>
      </c>
    </row>
    <row r="351" spans="3:3" x14ac:dyDescent="0.3">
      <c r="C351" s="6"/>
    </row>
    <row r="352" spans="3:3" x14ac:dyDescent="0.3">
      <c r="C352" s="6" t="s">
        <v>199</v>
      </c>
    </row>
    <row r="354" spans="1:6" ht="28.8" x14ac:dyDescent="0.3">
      <c r="A354" t="s">
        <v>12</v>
      </c>
      <c r="B354" s="1">
        <v>29</v>
      </c>
      <c r="C354" s="19" t="s">
        <v>149</v>
      </c>
      <c r="D354" s="1" t="s">
        <v>14</v>
      </c>
      <c r="E354" s="1">
        <f>2*1</f>
        <v>2</v>
      </c>
    </row>
    <row r="355" spans="1:6" ht="28.8" x14ac:dyDescent="0.3">
      <c r="A355" t="s">
        <v>12</v>
      </c>
      <c r="B355" s="1">
        <v>30</v>
      </c>
      <c r="C355" s="19" t="s">
        <v>150</v>
      </c>
      <c r="D355" s="1" t="s">
        <v>14</v>
      </c>
      <c r="E355" s="1">
        <f>2*1</f>
        <v>2</v>
      </c>
    </row>
    <row r="356" spans="1:6" ht="28.8" x14ac:dyDescent="0.3">
      <c r="A356" t="s">
        <v>12</v>
      </c>
      <c r="B356" s="1">
        <v>31</v>
      </c>
      <c r="C356" s="19" t="s">
        <v>151</v>
      </c>
      <c r="D356" s="1" t="s">
        <v>14</v>
      </c>
      <c r="E356" s="1">
        <f>2*2</f>
        <v>4</v>
      </c>
    </row>
    <row r="357" spans="1:6" ht="28.8" x14ac:dyDescent="0.3">
      <c r="A357" t="s">
        <v>12</v>
      </c>
      <c r="B357" s="1">
        <v>32</v>
      </c>
      <c r="C357" s="19" t="s">
        <v>152</v>
      </c>
      <c r="D357" s="1" t="s">
        <v>14</v>
      </c>
      <c r="E357" s="1">
        <f>2*1</f>
        <v>2</v>
      </c>
    </row>
    <row r="358" spans="1:6" x14ac:dyDescent="0.3">
      <c r="A358" t="s">
        <v>15</v>
      </c>
    </row>
    <row r="359" spans="1:6" x14ac:dyDescent="0.3">
      <c r="A359" t="s">
        <v>15</v>
      </c>
      <c r="B359" s="1">
        <v>33</v>
      </c>
      <c r="C359" s="19" t="s">
        <v>154</v>
      </c>
      <c r="D359" s="1" t="s">
        <v>14</v>
      </c>
      <c r="E359" s="1">
        <f>2*1</f>
        <v>2</v>
      </c>
    </row>
    <row r="360" spans="1:6" x14ac:dyDescent="0.3">
      <c r="A360" t="s">
        <v>15</v>
      </c>
      <c r="B360" s="1">
        <v>34</v>
      </c>
      <c r="C360" s="19" t="s">
        <v>153</v>
      </c>
      <c r="D360" s="1" t="s">
        <v>14</v>
      </c>
      <c r="E360" s="1">
        <f>2*5</f>
        <v>10</v>
      </c>
    </row>
    <row r="361" spans="1:6" x14ac:dyDescent="0.3">
      <c r="B361" s="1">
        <v>35</v>
      </c>
      <c r="C361" s="19" t="s">
        <v>156</v>
      </c>
      <c r="D361" s="1" t="s">
        <v>14</v>
      </c>
      <c r="E361" s="1">
        <v>2</v>
      </c>
    </row>
    <row r="362" spans="1:6" x14ac:dyDescent="0.3">
      <c r="F362" s="1" t="s">
        <v>35</v>
      </c>
    </row>
    <row r="364" spans="1:6" x14ac:dyDescent="0.3">
      <c r="C364" s="22" t="s">
        <v>50</v>
      </c>
    </row>
    <row r="365" spans="1:6" x14ac:dyDescent="0.3">
      <c r="C365" s="2"/>
    </row>
    <row r="366" spans="1:6" x14ac:dyDescent="0.3">
      <c r="C366" s="22" t="s">
        <v>271</v>
      </c>
    </row>
    <row r="367" spans="1:6" x14ac:dyDescent="0.3">
      <c r="C367" s="2"/>
    </row>
    <row r="368" spans="1:6" x14ac:dyDescent="0.3">
      <c r="A368" t="s">
        <v>16</v>
      </c>
      <c r="C368" s="6" t="s">
        <v>160</v>
      </c>
    </row>
    <row r="369" spans="3:3" ht="28.8" x14ac:dyDescent="0.3">
      <c r="C369" s="2" t="s">
        <v>95</v>
      </c>
    </row>
    <row r="370" spans="3:3" ht="57.6" x14ac:dyDescent="0.3">
      <c r="C370" s="2" t="s">
        <v>38</v>
      </c>
    </row>
    <row r="371" spans="3:3" x14ac:dyDescent="0.3">
      <c r="C371" s="2"/>
    </row>
    <row r="372" spans="3:3" x14ac:dyDescent="0.3">
      <c r="C372" s="6" t="s">
        <v>96</v>
      </c>
    </row>
    <row r="373" spans="3:3" x14ac:dyDescent="0.3">
      <c r="C373" s="9" t="s">
        <v>161</v>
      </c>
    </row>
    <row r="374" spans="3:3" ht="28.8" x14ac:dyDescent="0.3">
      <c r="C374" s="2" t="s">
        <v>162</v>
      </c>
    </row>
    <row r="375" spans="3:3" x14ac:dyDescent="0.3">
      <c r="C375" s="6"/>
    </row>
    <row r="376" spans="3:3" x14ac:dyDescent="0.3">
      <c r="C376" s="6" t="s">
        <v>163</v>
      </c>
    </row>
    <row r="377" spans="3:3" ht="72" x14ac:dyDescent="0.3">
      <c r="C377" s="2" t="s">
        <v>164</v>
      </c>
    </row>
    <row r="378" spans="3:3" x14ac:dyDescent="0.3">
      <c r="C378" s="6"/>
    </row>
    <row r="379" spans="3:3" ht="28.8" x14ac:dyDescent="0.3">
      <c r="C379" s="2" t="s">
        <v>165</v>
      </c>
    </row>
    <row r="380" spans="3:3" x14ac:dyDescent="0.3">
      <c r="C380" s="6"/>
    </row>
    <row r="381" spans="3:3" ht="43.2" x14ac:dyDescent="0.3">
      <c r="C381" s="2" t="s">
        <v>166</v>
      </c>
    </row>
    <row r="382" spans="3:3" x14ac:dyDescent="0.3">
      <c r="C382" s="6" t="s">
        <v>167</v>
      </c>
    </row>
    <row r="383" spans="3:3" x14ac:dyDescent="0.3">
      <c r="C383" s="2"/>
    </row>
    <row r="384" spans="3:3" ht="86.4" x14ac:dyDescent="0.3">
      <c r="C384" s="2" t="s">
        <v>168</v>
      </c>
    </row>
    <row r="385" spans="1:6" x14ac:dyDescent="0.3">
      <c r="C385" s="2"/>
    </row>
    <row r="386" spans="1:6" ht="187.2" x14ac:dyDescent="0.3">
      <c r="C386" s="2" t="s">
        <v>169</v>
      </c>
    </row>
    <row r="387" spans="1:6" x14ac:dyDescent="0.3">
      <c r="C387" s="2"/>
    </row>
    <row r="388" spans="1:6" ht="129.6" x14ac:dyDescent="0.3">
      <c r="C388" s="2" t="s">
        <v>170</v>
      </c>
    </row>
    <row r="389" spans="1:6" x14ac:dyDescent="0.3">
      <c r="C389" s="2"/>
    </row>
    <row r="390" spans="1:6" ht="57.6" x14ac:dyDescent="0.3">
      <c r="C390" s="2" t="s">
        <v>171</v>
      </c>
    </row>
    <row r="391" spans="1:6" x14ac:dyDescent="0.3">
      <c r="C391" s="6" t="s">
        <v>40</v>
      </c>
    </row>
    <row r="392" spans="1:6" x14ac:dyDescent="0.3">
      <c r="C392" s="6" t="s">
        <v>41</v>
      </c>
    </row>
    <row r="393" spans="1:6" x14ac:dyDescent="0.3">
      <c r="C393" s="6" t="s">
        <v>42</v>
      </c>
    </row>
    <row r="394" spans="1:6" ht="57.6" x14ac:dyDescent="0.3">
      <c r="C394" s="12" t="s">
        <v>172</v>
      </c>
    </row>
    <row r="395" spans="1:6" x14ac:dyDescent="0.3">
      <c r="C395" s="9" t="s">
        <v>173</v>
      </c>
    </row>
    <row r="396" spans="1:6" x14ac:dyDescent="0.3">
      <c r="C396" s="6"/>
    </row>
    <row r="397" spans="1:6" x14ac:dyDescent="0.3">
      <c r="C397" s="6" t="s">
        <v>174</v>
      </c>
    </row>
    <row r="398" spans="1:6" ht="57.6" x14ac:dyDescent="0.3">
      <c r="A398" t="s">
        <v>16</v>
      </c>
      <c r="B398" s="1">
        <v>36</v>
      </c>
      <c r="C398" s="2" t="s">
        <v>157</v>
      </c>
      <c r="D398" s="1" t="s">
        <v>8</v>
      </c>
      <c r="E398" s="1">
        <f>2*56</f>
        <v>112</v>
      </c>
    </row>
    <row r="399" spans="1:6" ht="57.6" x14ac:dyDescent="0.3">
      <c r="A399" t="s">
        <v>16</v>
      </c>
      <c r="B399" s="10">
        <v>37</v>
      </c>
      <c r="C399" s="19" t="s">
        <v>158</v>
      </c>
      <c r="D399" s="1" t="s">
        <v>8</v>
      </c>
      <c r="E399" s="1">
        <f>2*4</f>
        <v>8</v>
      </c>
    </row>
    <row r="400" spans="1:6" x14ac:dyDescent="0.3">
      <c r="B400" s="10"/>
      <c r="F400" s="1" t="s">
        <v>35</v>
      </c>
    </row>
    <row r="401" spans="2:3" x14ac:dyDescent="0.3">
      <c r="B401" s="10"/>
    </row>
    <row r="402" spans="2:3" x14ac:dyDescent="0.3">
      <c r="B402" s="10"/>
      <c r="C402" s="22" t="s">
        <v>50</v>
      </c>
    </row>
    <row r="403" spans="2:3" x14ac:dyDescent="0.3">
      <c r="B403" s="10"/>
    </row>
    <row r="404" spans="2:3" x14ac:dyDescent="0.3">
      <c r="B404" s="10"/>
      <c r="C404" s="22" t="s">
        <v>272</v>
      </c>
    </row>
    <row r="405" spans="2:3" x14ac:dyDescent="0.3">
      <c r="B405" s="10"/>
      <c r="C405" s="25" t="s">
        <v>274</v>
      </c>
    </row>
    <row r="406" spans="2:3" x14ac:dyDescent="0.3">
      <c r="B406" s="10"/>
      <c r="C406" s="25"/>
    </row>
    <row r="407" spans="2:3" x14ac:dyDescent="0.3">
      <c r="B407" s="10"/>
      <c r="C407" s="25" t="s">
        <v>96</v>
      </c>
    </row>
    <row r="408" spans="2:3" x14ac:dyDescent="0.3">
      <c r="B408" s="10"/>
      <c r="C408" s="25"/>
    </row>
    <row r="409" spans="2:3" x14ac:dyDescent="0.3">
      <c r="B409" s="10"/>
      <c r="C409" s="25" t="s">
        <v>275</v>
      </c>
    </row>
    <row r="410" spans="2:3" x14ac:dyDescent="0.3">
      <c r="B410" s="10"/>
      <c r="C410" s="25"/>
    </row>
    <row r="411" spans="2:3" ht="100.8" x14ac:dyDescent="0.3">
      <c r="B411" s="10"/>
      <c r="C411" s="19" t="s">
        <v>276</v>
      </c>
    </row>
    <row r="412" spans="2:3" x14ac:dyDescent="0.3">
      <c r="B412" s="10"/>
    </row>
    <row r="413" spans="2:3" x14ac:dyDescent="0.3">
      <c r="B413" s="10"/>
      <c r="C413" s="25" t="s">
        <v>277</v>
      </c>
    </row>
    <row r="414" spans="2:3" x14ac:dyDescent="0.3">
      <c r="B414" s="10"/>
      <c r="C414" s="25"/>
    </row>
    <row r="415" spans="2:3" ht="28.8" x14ac:dyDescent="0.3">
      <c r="B415" s="10"/>
      <c r="C415" s="19" t="s">
        <v>278</v>
      </c>
    </row>
    <row r="416" spans="2:3" x14ac:dyDescent="0.3">
      <c r="B416" s="10"/>
    </row>
    <row r="417" spans="2:3" x14ac:dyDescent="0.3">
      <c r="B417" s="10"/>
      <c r="C417" s="25" t="s">
        <v>279</v>
      </c>
    </row>
    <row r="418" spans="2:3" x14ac:dyDescent="0.3">
      <c r="B418" s="10"/>
      <c r="C418" s="25"/>
    </row>
    <row r="419" spans="2:3" ht="57.6" x14ac:dyDescent="0.3">
      <c r="B419" s="10"/>
      <c r="C419" s="19" t="s">
        <v>280</v>
      </c>
    </row>
    <row r="420" spans="2:3" x14ac:dyDescent="0.3">
      <c r="B420" s="10"/>
    </row>
    <row r="421" spans="2:3" x14ac:dyDescent="0.3">
      <c r="B421" s="10"/>
      <c r="C421" s="25" t="s">
        <v>281</v>
      </c>
    </row>
    <row r="422" spans="2:3" x14ac:dyDescent="0.3">
      <c r="B422" s="10"/>
      <c r="C422" s="25"/>
    </row>
    <row r="423" spans="2:3" ht="86.4" x14ac:dyDescent="0.3">
      <c r="B423" s="10"/>
      <c r="C423" s="19" t="s">
        <v>282</v>
      </c>
    </row>
    <row r="424" spans="2:3" x14ac:dyDescent="0.3">
      <c r="B424" s="10"/>
    </row>
    <row r="425" spans="2:3" x14ac:dyDescent="0.3">
      <c r="B425" s="10"/>
      <c r="C425" s="25" t="s">
        <v>283</v>
      </c>
    </row>
    <row r="426" spans="2:3" x14ac:dyDescent="0.3">
      <c r="B426" s="10"/>
      <c r="C426" s="25"/>
    </row>
    <row r="427" spans="2:3" ht="28.8" x14ac:dyDescent="0.3">
      <c r="B427" s="10"/>
      <c r="C427" s="19" t="s">
        <v>284</v>
      </c>
    </row>
    <row r="428" spans="2:3" x14ac:dyDescent="0.3">
      <c r="B428" s="10"/>
    </row>
    <row r="429" spans="2:3" x14ac:dyDescent="0.3">
      <c r="B429" s="10"/>
      <c r="C429" s="25" t="s">
        <v>285</v>
      </c>
    </row>
    <row r="430" spans="2:3" x14ac:dyDescent="0.3">
      <c r="B430" s="10"/>
      <c r="C430" s="25"/>
    </row>
    <row r="431" spans="2:3" ht="72" x14ac:dyDescent="0.3">
      <c r="B431" s="10"/>
      <c r="C431" s="19" t="s">
        <v>286</v>
      </c>
    </row>
    <row r="432" spans="2:3" x14ac:dyDescent="0.3">
      <c r="B432" s="10"/>
    </row>
    <row r="433" spans="2:3" x14ac:dyDescent="0.3">
      <c r="B433" s="10"/>
      <c r="C433" s="25" t="s">
        <v>287</v>
      </c>
    </row>
    <row r="434" spans="2:3" x14ac:dyDescent="0.3">
      <c r="B434" s="10"/>
      <c r="C434" s="25"/>
    </row>
    <row r="435" spans="2:3" ht="43.2" x14ac:dyDescent="0.3">
      <c r="B435" s="10"/>
      <c r="C435" s="19" t="s">
        <v>288</v>
      </c>
    </row>
    <row r="436" spans="2:3" x14ac:dyDescent="0.3">
      <c r="B436" s="10"/>
    </row>
    <row r="437" spans="2:3" x14ac:dyDescent="0.3">
      <c r="B437" s="10"/>
      <c r="C437" s="25" t="s">
        <v>289</v>
      </c>
    </row>
    <row r="438" spans="2:3" x14ac:dyDescent="0.3">
      <c r="B438" s="10"/>
      <c r="C438" s="25"/>
    </row>
    <row r="439" spans="2:3" ht="43.2" x14ac:dyDescent="0.3">
      <c r="B439" s="10"/>
      <c r="C439" s="19" t="s">
        <v>290</v>
      </c>
    </row>
    <row r="440" spans="2:3" x14ac:dyDescent="0.3">
      <c r="B440" s="10"/>
    </row>
    <row r="441" spans="2:3" x14ac:dyDescent="0.3">
      <c r="B441" s="10"/>
      <c r="C441" s="25" t="s">
        <v>291</v>
      </c>
    </row>
    <row r="442" spans="2:3" x14ac:dyDescent="0.3">
      <c r="B442" s="10"/>
      <c r="C442" s="25"/>
    </row>
    <row r="443" spans="2:3" ht="43.2" x14ac:dyDescent="0.3">
      <c r="B443" s="10"/>
      <c r="C443" s="19" t="s">
        <v>292</v>
      </c>
    </row>
    <row r="444" spans="2:3" x14ac:dyDescent="0.3">
      <c r="B444" s="10"/>
    </row>
    <row r="445" spans="2:3" ht="144" x14ac:dyDescent="0.3">
      <c r="B445" s="10"/>
      <c r="C445" s="19" t="s">
        <v>293</v>
      </c>
    </row>
    <row r="446" spans="2:3" x14ac:dyDescent="0.3">
      <c r="B446" s="10"/>
    </row>
    <row r="447" spans="2:3" x14ac:dyDescent="0.3">
      <c r="B447" s="10"/>
      <c r="C447" s="25" t="s">
        <v>55</v>
      </c>
    </row>
    <row r="448" spans="2:3" x14ac:dyDescent="0.3">
      <c r="B448" s="10"/>
      <c r="C448" s="25"/>
    </row>
    <row r="449" spans="1:5" ht="72" x14ac:dyDescent="0.3">
      <c r="B449" s="10"/>
      <c r="C449" s="19" t="s">
        <v>294</v>
      </c>
    </row>
    <row r="450" spans="1:5" x14ac:dyDescent="0.3">
      <c r="B450" s="10"/>
    </row>
    <row r="451" spans="1:5" ht="72" x14ac:dyDescent="0.3">
      <c r="B451" s="10"/>
      <c r="C451" s="19" t="s">
        <v>295</v>
      </c>
    </row>
    <row r="452" spans="1:5" x14ac:dyDescent="0.3">
      <c r="B452" s="10"/>
    </row>
    <row r="453" spans="1:5" ht="57.6" x14ac:dyDescent="0.3">
      <c r="B453" s="10"/>
      <c r="C453" s="19" t="s">
        <v>296</v>
      </c>
    </row>
    <row r="454" spans="1:5" x14ac:dyDescent="0.3">
      <c r="B454" s="10"/>
    </row>
    <row r="455" spans="1:5" ht="43.2" x14ac:dyDescent="0.3">
      <c r="B455" s="10"/>
      <c r="C455" s="19" t="s">
        <v>297</v>
      </c>
    </row>
    <row r="456" spans="1:5" x14ac:dyDescent="0.3">
      <c r="B456" s="10"/>
    </row>
    <row r="457" spans="1:5" x14ac:dyDescent="0.3">
      <c r="B457" s="10"/>
      <c r="C457" s="25" t="s">
        <v>298</v>
      </c>
    </row>
    <row r="458" spans="1:5" x14ac:dyDescent="0.3">
      <c r="B458" s="10"/>
      <c r="C458" s="25"/>
    </row>
    <row r="459" spans="1:5" ht="72" x14ac:dyDescent="0.3">
      <c r="B459" s="10"/>
      <c r="C459" s="19" t="s">
        <v>299</v>
      </c>
    </row>
    <row r="460" spans="1:5" x14ac:dyDescent="0.3">
      <c r="A460" t="s">
        <v>17</v>
      </c>
      <c r="B460" s="10"/>
    </row>
    <row r="461" spans="1:5" ht="57.6" x14ac:dyDescent="0.3">
      <c r="A461" t="s">
        <v>17</v>
      </c>
      <c r="B461" s="10">
        <v>38</v>
      </c>
      <c r="C461" s="23" t="s">
        <v>140</v>
      </c>
      <c r="D461" s="1" t="s">
        <v>14</v>
      </c>
      <c r="E461" s="1">
        <f>2*1</f>
        <v>2</v>
      </c>
    </row>
    <row r="462" spans="1:5" x14ac:dyDescent="0.3">
      <c r="A462" t="s">
        <v>17</v>
      </c>
      <c r="B462" s="10">
        <v>39</v>
      </c>
      <c r="C462" s="19" t="s">
        <v>137</v>
      </c>
      <c r="D462" s="1" t="s">
        <v>14</v>
      </c>
      <c r="E462" s="1">
        <f>2*1</f>
        <v>2</v>
      </c>
    </row>
    <row r="463" spans="1:5" ht="57.6" x14ac:dyDescent="0.3">
      <c r="A463" t="s">
        <v>17</v>
      </c>
      <c r="B463" s="10">
        <v>40</v>
      </c>
      <c r="C463" s="23" t="s">
        <v>138</v>
      </c>
      <c r="D463" s="1" t="s">
        <v>14</v>
      </c>
      <c r="E463" s="1">
        <f t="shared" ref="E463:E468" si="0">2*1</f>
        <v>2</v>
      </c>
    </row>
    <row r="464" spans="1:5" ht="72" x14ac:dyDescent="0.3">
      <c r="A464" t="s">
        <v>17</v>
      </c>
      <c r="B464" s="10">
        <v>41</v>
      </c>
      <c r="C464" s="19" t="s">
        <v>139</v>
      </c>
      <c r="D464" s="1" t="s">
        <v>14</v>
      </c>
      <c r="E464" s="1">
        <f t="shared" si="0"/>
        <v>2</v>
      </c>
    </row>
    <row r="465" spans="1:6" ht="100.8" x14ac:dyDescent="0.3">
      <c r="A465" t="s">
        <v>17</v>
      </c>
      <c r="B465" s="10">
        <v>42</v>
      </c>
      <c r="C465" s="19" t="s">
        <v>142</v>
      </c>
      <c r="D465" s="1" t="s">
        <v>14</v>
      </c>
      <c r="E465" s="1">
        <f t="shared" si="0"/>
        <v>2</v>
      </c>
    </row>
    <row r="466" spans="1:6" ht="28.8" x14ac:dyDescent="0.3">
      <c r="A466" t="s">
        <v>17</v>
      </c>
      <c r="B466" s="10">
        <v>43</v>
      </c>
      <c r="C466" s="23" t="s">
        <v>141</v>
      </c>
      <c r="D466" s="1" t="s">
        <v>14</v>
      </c>
      <c r="E466" s="1">
        <f t="shared" si="0"/>
        <v>2</v>
      </c>
    </row>
    <row r="467" spans="1:6" x14ac:dyDescent="0.3">
      <c r="A467" t="s">
        <v>17</v>
      </c>
      <c r="B467" s="10">
        <v>44</v>
      </c>
      <c r="C467" s="19" t="s">
        <v>28</v>
      </c>
      <c r="D467" s="1" t="s">
        <v>14</v>
      </c>
      <c r="E467" s="1">
        <f t="shared" si="0"/>
        <v>2</v>
      </c>
    </row>
    <row r="468" spans="1:6" x14ac:dyDescent="0.3">
      <c r="A468" t="s">
        <v>17</v>
      </c>
      <c r="B468" s="10">
        <v>45</v>
      </c>
      <c r="C468" s="19" t="s">
        <v>29</v>
      </c>
      <c r="D468" s="1" t="s">
        <v>14</v>
      </c>
      <c r="E468" s="1">
        <f t="shared" si="0"/>
        <v>2</v>
      </c>
    </row>
    <row r="469" spans="1:6" x14ac:dyDescent="0.3">
      <c r="B469" s="10"/>
      <c r="F469" s="1" t="s">
        <v>35</v>
      </c>
    </row>
    <row r="470" spans="1:6" x14ac:dyDescent="0.3">
      <c r="B470" s="10"/>
    </row>
    <row r="471" spans="1:6" x14ac:dyDescent="0.3">
      <c r="B471" s="10"/>
      <c r="C471" s="22" t="s">
        <v>50</v>
      </c>
    </row>
    <row r="472" spans="1:6" x14ac:dyDescent="0.3">
      <c r="B472" s="10"/>
    </row>
    <row r="473" spans="1:6" x14ac:dyDescent="0.3">
      <c r="B473" s="10"/>
      <c r="C473" s="22" t="s">
        <v>273</v>
      </c>
    </row>
    <row r="474" spans="1:6" x14ac:dyDescent="0.3">
      <c r="B474" s="10"/>
      <c r="C474" s="25"/>
    </row>
    <row r="475" spans="1:6" x14ac:dyDescent="0.3">
      <c r="B475" s="10"/>
      <c r="C475" s="25" t="s">
        <v>128</v>
      </c>
    </row>
    <row r="476" spans="1:6" x14ac:dyDescent="0.3">
      <c r="B476" s="10"/>
      <c r="C476" s="25"/>
    </row>
    <row r="477" spans="1:6" x14ac:dyDescent="0.3">
      <c r="B477" s="10"/>
      <c r="C477" s="25" t="s">
        <v>96</v>
      </c>
    </row>
    <row r="478" spans="1:6" x14ac:dyDescent="0.3">
      <c r="B478" s="10"/>
      <c r="C478" s="25"/>
    </row>
    <row r="479" spans="1:6" x14ac:dyDescent="0.3">
      <c r="B479" s="10"/>
      <c r="C479" s="25" t="s">
        <v>129</v>
      </c>
    </row>
    <row r="480" spans="1:6" x14ac:dyDescent="0.3">
      <c r="B480" s="10"/>
      <c r="C480" s="25"/>
    </row>
    <row r="481" spans="2:3" ht="28.8" x14ac:dyDescent="0.3">
      <c r="B481" s="10"/>
      <c r="C481" s="19" t="s">
        <v>130</v>
      </c>
    </row>
    <row r="482" spans="2:3" x14ac:dyDescent="0.3">
      <c r="B482" s="10"/>
    </row>
    <row r="483" spans="2:3" x14ac:dyDescent="0.3">
      <c r="B483" s="10"/>
      <c r="C483" s="25" t="s">
        <v>131</v>
      </c>
    </row>
    <row r="484" spans="2:3" x14ac:dyDescent="0.3">
      <c r="B484" s="10"/>
      <c r="C484" s="25"/>
    </row>
    <row r="485" spans="2:3" ht="57.6" x14ac:dyDescent="0.3">
      <c r="B485" s="10"/>
      <c r="C485" s="19" t="s">
        <v>132</v>
      </c>
    </row>
    <row r="486" spans="2:3" x14ac:dyDescent="0.3">
      <c r="C486" s="2"/>
    </row>
    <row r="487" spans="2:3" x14ac:dyDescent="0.3">
      <c r="C487" s="26" t="s">
        <v>133</v>
      </c>
    </row>
    <row r="488" spans="2:3" x14ac:dyDescent="0.3">
      <c r="C488" s="26"/>
    </row>
    <row r="489" spans="2:3" ht="28.8" x14ac:dyDescent="0.3">
      <c r="C489" s="2" t="s">
        <v>134</v>
      </c>
    </row>
    <row r="490" spans="2:3" x14ac:dyDescent="0.3">
      <c r="C490" s="2"/>
    </row>
    <row r="491" spans="2:3" x14ac:dyDescent="0.3">
      <c r="C491" s="26" t="s">
        <v>135</v>
      </c>
    </row>
    <row r="492" spans="2:3" x14ac:dyDescent="0.3">
      <c r="C492" s="26"/>
    </row>
    <row r="493" spans="2:3" ht="43.2" x14ac:dyDescent="0.3">
      <c r="C493" s="2" t="s">
        <v>136</v>
      </c>
    </row>
    <row r="495" spans="2:3" x14ac:dyDescent="0.3">
      <c r="C495" s="26" t="s">
        <v>126</v>
      </c>
    </row>
    <row r="496" spans="2:3" x14ac:dyDescent="0.3">
      <c r="C496" s="26"/>
    </row>
    <row r="497" spans="1:6" ht="72" x14ac:dyDescent="0.3">
      <c r="B497" s="1">
        <v>46</v>
      </c>
      <c r="C497" s="2" t="s">
        <v>127</v>
      </c>
      <c r="D497" s="1" t="s">
        <v>14</v>
      </c>
      <c r="E497" s="1">
        <v>2</v>
      </c>
    </row>
    <row r="498" spans="1:6" x14ac:dyDescent="0.3">
      <c r="A498" t="s">
        <v>18</v>
      </c>
    </row>
    <row r="499" spans="1:6" x14ac:dyDescent="0.3">
      <c r="A499" t="s">
        <v>18</v>
      </c>
      <c r="B499" s="1">
        <v>47</v>
      </c>
      <c r="C499" s="19" t="s">
        <v>19</v>
      </c>
      <c r="D499" s="1" t="s">
        <v>14</v>
      </c>
      <c r="E499" s="1">
        <f>2*8</f>
        <v>16</v>
      </c>
    </row>
    <row r="500" spans="1:6" x14ac:dyDescent="0.3">
      <c r="A500" t="s">
        <v>18</v>
      </c>
      <c r="B500" s="1">
        <v>48</v>
      </c>
      <c r="C500" s="19" t="s">
        <v>20</v>
      </c>
      <c r="D500" s="1" t="s">
        <v>14</v>
      </c>
      <c r="E500" s="1">
        <f>2*1</f>
        <v>2</v>
      </c>
    </row>
    <row r="501" spans="1:6" x14ac:dyDescent="0.3">
      <c r="A501" t="s">
        <v>18</v>
      </c>
      <c r="B501" s="1">
        <v>49</v>
      </c>
      <c r="C501" s="19" t="s">
        <v>21</v>
      </c>
      <c r="D501" s="1" t="s">
        <v>14</v>
      </c>
      <c r="E501" s="1">
        <f>2*5</f>
        <v>10</v>
      </c>
    </row>
    <row r="502" spans="1:6" x14ac:dyDescent="0.3">
      <c r="A502" t="s">
        <v>18</v>
      </c>
      <c r="B502" s="1">
        <v>50</v>
      </c>
      <c r="C502" s="19" t="s">
        <v>30</v>
      </c>
      <c r="D502" s="1" t="s">
        <v>10</v>
      </c>
      <c r="E502" s="1">
        <v>1</v>
      </c>
    </row>
    <row r="503" spans="1:6" x14ac:dyDescent="0.3">
      <c r="A503" t="s">
        <v>18</v>
      </c>
      <c r="B503" s="1">
        <v>51</v>
      </c>
      <c r="C503" s="19" t="s">
        <v>27</v>
      </c>
      <c r="D503" s="1" t="s">
        <v>10</v>
      </c>
      <c r="E503" s="1">
        <v>2</v>
      </c>
    </row>
    <row r="504" spans="1:6" x14ac:dyDescent="0.3">
      <c r="A504" t="s">
        <v>22</v>
      </c>
    </row>
    <row r="505" spans="1:6" x14ac:dyDescent="0.3">
      <c r="A505" t="s">
        <v>22</v>
      </c>
      <c r="B505" s="1">
        <v>52</v>
      </c>
      <c r="C505" s="19" t="s">
        <v>23</v>
      </c>
      <c r="D505" s="1" t="s">
        <v>14</v>
      </c>
      <c r="E505" s="1">
        <f>2*1</f>
        <v>2</v>
      </c>
    </row>
    <row r="506" spans="1:6" x14ac:dyDescent="0.3">
      <c r="F506" s="1" t="s">
        <v>35</v>
      </c>
    </row>
    <row r="508" spans="1:6" x14ac:dyDescent="0.3">
      <c r="C508" s="22" t="s">
        <v>50</v>
      </c>
    </row>
    <row r="509" spans="1:6" x14ac:dyDescent="0.3">
      <c r="C509" s="2"/>
    </row>
    <row r="510" spans="1:6" x14ac:dyDescent="0.3">
      <c r="C510" s="22" t="s">
        <v>315</v>
      </c>
    </row>
    <row r="511" spans="1:6" x14ac:dyDescent="0.3">
      <c r="C511" s="2"/>
    </row>
    <row r="512" spans="1:6" x14ac:dyDescent="0.3">
      <c r="C512" s="6" t="s">
        <v>328</v>
      </c>
    </row>
    <row r="513" spans="2:6" ht="28.8" x14ac:dyDescent="0.3">
      <c r="C513" s="2" t="s">
        <v>95</v>
      </c>
    </row>
    <row r="514" spans="2:6" ht="57.6" x14ac:dyDescent="0.3">
      <c r="C514" s="2" t="s">
        <v>38</v>
      </c>
    </row>
    <row r="515" spans="2:6" x14ac:dyDescent="0.3">
      <c r="C515" s="2"/>
    </row>
    <row r="516" spans="2:6" x14ac:dyDescent="0.3">
      <c r="C516" s="6" t="s">
        <v>96</v>
      </c>
    </row>
    <row r="518" spans="2:6" ht="28.8" x14ac:dyDescent="0.3">
      <c r="C518" s="2" t="s">
        <v>316</v>
      </c>
    </row>
    <row r="520" spans="2:6" ht="43.2" x14ac:dyDescent="0.3">
      <c r="C520" s="2" t="s">
        <v>317</v>
      </c>
    </row>
    <row r="522" spans="2:6" ht="72" x14ac:dyDescent="0.3">
      <c r="C522" s="2" t="s">
        <v>318</v>
      </c>
    </row>
    <row r="523" spans="2:6" x14ac:dyDescent="0.3">
      <c r="C523" s="6" t="s">
        <v>319</v>
      </c>
    </row>
    <row r="524" spans="2:6" ht="57.6" x14ac:dyDescent="0.3">
      <c r="C524" s="2" t="s">
        <v>320</v>
      </c>
    </row>
    <row r="525" spans="2:6" x14ac:dyDescent="0.3">
      <c r="B525" s="1" t="s">
        <v>13</v>
      </c>
      <c r="C525" t="s">
        <v>321</v>
      </c>
      <c r="D525" s="1" t="s">
        <v>14</v>
      </c>
      <c r="E525" s="1">
        <v>2</v>
      </c>
    </row>
    <row r="526" spans="2:6" x14ac:dyDescent="0.3">
      <c r="C526"/>
      <c r="F526" s="1" t="s">
        <v>35</v>
      </c>
    </row>
    <row r="528" spans="2:6" x14ac:dyDescent="0.3">
      <c r="C528" s="26" t="s">
        <v>327</v>
      </c>
    </row>
    <row r="529" spans="3:3" x14ac:dyDescent="0.3">
      <c r="C529" s="2"/>
    </row>
    <row r="530" spans="3:3" x14ac:dyDescent="0.3">
      <c r="C530" s="2" t="s">
        <v>37</v>
      </c>
    </row>
    <row r="531" spans="3:3" x14ac:dyDescent="0.3">
      <c r="C531" s="2"/>
    </row>
    <row r="532" spans="3:3" x14ac:dyDescent="0.3">
      <c r="C532" s="2" t="s">
        <v>94</v>
      </c>
    </row>
    <row r="533" spans="3:3" x14ac:dyDescent="0.3">
      <c r="C533" s="2"/>
    </row>
    <row r="534" spans="3:3" x14ac:dyDescent="0.3">
      <c r="C534" s="2" t="s">
        <v>201</v>
      </c>
    </row>
    <row r="535" spans="3:3" x14ac:dyDescent="0.3">
      <c r="C535" s="2"/>
    </row>
    <row r="536" spans="3:3" x14ac:dyDescent="0.3">
      <c r="C536" s="19" t="s">
        <v>209</v>
      </c>
    </row>
    <row r="537" spans="3:3" x14ac:dyDescent="0.3">
      <c r="C537" s="2"/>
    </row>
    <row r="538" spans="3:3" x14ac:dyDescent="0.3">
      <c r="C538" s="2" t="s">
        <v>322</v>
      </c>
    </row>
    <row r="539" spans="3:3" x14ac:dyDescent="0.3">
      <c r="C539" s="2"/>
    </row>
    <row r="540" spans="3:3" x14ac:dyDescent="0.3">
      <c r="C540" s="2" t="s">
        <v>175</v>
      </c>
    </row>
    <row r="541" spans="3:3" x14ac:dyDescent="0.3">
      <c r="C541" s="2"/>
    </row>
    <row r="542" spans="3:3" x14ac:dyDescent="0.3">
      <c r="C542" s="2" t="s">
        <v>160</v>
      </c>
    </row>
    <row r="543" spans="3:3" x14ac:dyDescent="0.3">
      <c r="C543" s="2"/>
    </row>
    <row r="544" spans="3:3" x14ac:dyDescent="0.3">
      <c r="C544" s="2" t="s">
        <v>323</v>
      </c>
    </row>
    <row r="545" spans="1:6" x14ac:dyDescent="0.3">
      <c r="C545" s="2"/>
    </row>
    <row r="546" spans="1:6" x14ac:dyDescent="0.3">
      <c r="C546" s="2" t="s">
        <v>324</v>
      </c>
    </row>
    <row r="547" spans="1:6" x14ac:dyDescent="0.3">
      <c r="C547" s="2"/>
    </row>
    <row r="548" spans="1:6" x14ac:dyDescent="0.3">
      <c r="C548" s="2" t="s">
        <v>325</v>
      </c>
    </row>
    <row r="549" spans="1:6" x14ac:dyDescent="0.3">
      <c r="C549" s="2"/>
    </row>
    <row r="550" spans="1:6" x14ac:dyDescent="0.3">
      <c r="C550" s="26" t="s">
        <v>326</v>
      </c>
      <c r="F550" s="4" t="s">
        <v>36</v>
      </c>
    </row>
    <row r="551" spans="1:6" x14ac:dyDescent="0.3">
      <c r="F551" s="4"/>
    </row>
    <row r="552" spans="1:6" x14ac:dyDescent="0.3">
      <c r="F552" s="4"/>
    </row>
    <row r="553" spans="1:6" x14ac:dyDescent="0.3">
      <c r="A553" s="3"/>
      <c r="B553" s="4"/>
      <c r="C553" s="23"/>
      <c r="F553" s="4"/>
    </row>
    <row r="554" spans="1:6" x14ac:dyDescent="0.3">
      <c r="A554" s="3"/>
      <c r="B554" s="4"/>
      <c r="C554" s="6" t="s">
        <v>300</v>
      </c>
      <c r="F554" s="4"/>
    </row>
    <row r="555" spans="1:6" x14ac:dyDescent="0.3">
      <c r="A555" s="3"/>
      <c r="B555" s="4"/>
      <c r="C555" s="23"/>
      <c r="F555" s="4"/>
    </row>
    <row r="556" spans="1:6" x14ac:dyDescent="0.3">
      <c r="A556" s="3"/>
      <c r="B556" s="4"/>
      <c r="C556" s="6" t="s">
        <v>301</v>
      </c>
      <c r="F556" s="4"/>
    </row>
    <row r="557" spans="1:6" x14ac:dyDescent="0.3">
      <c r="A557" s="3"/>
      <c r="B557" s="4"/>
      <c r="C557" s="23"/>
      <c r="F557" s="4"/>
    </row>
    <row r="558" spans="1:6" x14ac:dyDescent="0.3">
      <c r="A558" s="3"/>
      <c r="B558" s="4"/>
      <c r="C558" s="6" t="s">
        <v>302</v>
      </c>
      <c r="F558" s="4"/>
    </row>
    <row r="559" spans="1:6" x14ac:dyDescent="0.3">
      <c r="A559" s="3"/>
      <c r="B559" s="4"/>
      <c r="C559" s="23"/>
      <c r="F559" s="4"/>
    </row>
    <row r="560" spans="1:6" x14ac:dyDescent="0.3">
      <c r="A560" s="3"/>
      <c r="B560" s="4"/>
      <c r="C560" s="6" t="s">
        <v>40</v>
      </c>
      <c r="F560" s="4"/>
    </row>
    <row r="561" spans="1:6" x14ac:dyDescent="0.3">
      <c r="A561" s="3"/>
      <c r="B561" s="4"/>
      <c r="C561" s="6" t="s">
        <v>41</v>
      </c>
      <c r="F561" s="4"/>
    </row>
    <row r="562" spans="1:6" x14ac:dyDescent="0.3">
      <c r="A562" s="3"/>
      <c r="B562" s="4"/>
      <c r="C562" s="9" t="s">
        <v>96</v>
      </c>
      <c r="F562" s="4"/>
    </row>
    <row r="563" spans="1:6" ht="86.4" x14ac:dyDescent="0.3">
      <c r="A563" s="3"/>
      <c r="B563" s="4"/>
      <c r="C563" s="2" t="s">
        <v>303</v>
      </c>
      <c r="F563" s="4"/>
    </row>
    <row r="564" spans="1:6" x14ac:dyDescent="0.3">
      <c r="A564" s="3"/>
      <c r="B564" s="4"/>
      <c r="C564" t="s">
        <v>304</v>
      </c>
      <c r="F564" s="4"/>
    </row>
    <row r="565" spans="1:6" x14ac:dyDescent="0.3">
      <c r="A565" s="3"/>
      <c r="B565" s="4"/>
      <c r="C565" s="6"/>
      <c r="F565" s="4"/>
    </row>
    <row r="566" spans="1:6" ht="43.2" x14ac:dyDescent="0.3">
      <c r="A566" s="3"/>
      <c r="B566" s="4"/>
      <c r="C566" s="2" t="s">
        <v>305</v>
      </c>
      <c r="F566" s="4"/>
    </row>
    <row r="567" spans="1:6" x14ac:dyDescent="0.3">
      <c r="A567" s="3"/>
      <c r="B567" s="4"/>
      <c r="C567" s="6"/>
      <c r="F567" s="4"/>
    </row>
    <row r="568" spans="1:6" x14ac:dyDescent="0.3">
      <c r="A568" s="3"/>
      <c r="B568" s="4"/>
      <c r="C568" t="s">
        <v>306</v>
      </c>
      <c r="F568" s="4"/>
    </row>
    <row r="569" spans="1:6" x14ac:dyDescent="0.3">
      <c r="A569" s="3"/>
      <c r="B569" s="4"/>
      <c r="C569" s="6"/>
      <c r="F569" s="4"/>
    </row>
    <row r="570" spans="1:6" x14ac:dyDescent="0.3">
      <c r="A570" s="3"/>
      <c r="B570" s="4"/>
      <c r="C570" s="6" t="s">
        <v>42</v>
      </c>
      <c r="F570" s="4"/>
    </row>
    <row r="571" spans="1:6" ht="43.2" x14ac:dyDescent="0.3">
      <c r="A571" s="3"/>
      <c r="B571" s="4"/>
      <c r="C571" s="2" t="s">
        <v>307</v>
      </c>
      <c r="F571" s="4"/>
    </row>
    <row r="572" spans="1:6" x14ac:dyDescent="0.3">
      <c r="A572" s="3"/>
      <c r="B572" s="4"/>
      <c r="C572" s="6"/>
      <c r="F572" s="4"/>
    </row>
    <row r="573" spans="1:6" x14ac:dyDescent="0.3">
      <c r="A573" s="3"/>
      <c r="B573" s="4"/>
      <c r="C573" t="s">
        <v>308</v>
      </c>
      <c r="F573" s="4"/>
    </row>
    <row r="574" spans="1:6" x14ac:dyDescent="0.3">
      <c r="A574" s="3"/>
      <c r="B574" s="4"/>
      <c r="C574" s="6"/>
      <c r="F574" s="4"/>
    </row>
    <row r="575" spans="1:6" ht="43.2" x14ac:dyDescent="0.3">
      <c r="A575" s="3"/>
      <c r="B575" s="4"/>
      <c r="C575" s="2" t="s">
        <v>309</v>
      </c>
      <c r="F575" s="4"/>
    </row>
    <row r="576" spans="1:6" x14ac:dyDescent="0.3">
      <c r="A576" s="3"/>
      <c r="B576" s="4"/>
      <c r="C576" s="2"/>
      <c r="F576" s="4"/>
    </row>
    <row r="577" spans="1:7" ht="43.2" x14ac:dyDescent="0.3">
      <c r="A577" s="3"/>
      <c r="B577" s="4"/>
      <c r="C577" s="2" t="s">
        <v>310</v>
      </c>
      <c r="F577" s="4"/>
    </row>
    <row r="578" spans="1:7" x14ac:dyDescent="0.3">
      <c r="A578" s="3"/>
      <c r="B578" s="4"/>
      <c r="C578" s="6"/>
      <c r="F578" s="4"/>
    </row>
    <row r="579" spans="1:7" x14ac:dyDescent="0.3">
      <c r="A579" s="3"/>
      <c r="B579" s="4"/>
      <c r="C579" s="6" t="s">
        <v>311</v>
      </c>
      <c r="F579" s="4"/>
    </row>
    <row r="580" spans="1:7" x14ac:dyDescent="0.3">
      <c r="A580" s="3"/>
      <c r="B580" s="4"/>
      <c r="C580" s="6"/>
      <c r="F580" s="4"/>
    </row>
    <row r="581" spans="1:7" ht="28.8" x14ac:dyDescent="0.3">
      <c r="A581" s="3"/>
      <c r="B581" s="4"/>
      <c r="C581" s="2" t="s">
        <v>312</v>
      </c>
      <c r="D581" s="1" t="s">
        <v>10</v>
      </c>
      <c r="F581" s="4"/>
      <c r="G581" s="20">
        <v>24000</v>
      </c>
    </row>
    <row r="582" spans="1:7" x14ac:dyDescent="0.3">
      <c r="A582" s="3"/>
      <c r="B582" s="4"/>
      <c r="C582" s="2"/>
      <c r="F582" s="4"/>
    </row>
    <row r="583" spans="1:7" x14ac:dyDescent="0.3">
      <c r="A583" s="3"/>
      <c r="B583" s="4"/>
      <c r="C583" t="s">
        <v>313</v>
      </c>
      <c r="D583" s="1" t="s">
        <v>10</v>
      </c>
      <c r="F583" s="4"/>
    </row>
    <row r="584" spans="1:7" x14ac:dyDescent="0.3">
      <c r="A584" s="3"/>
      <c r="B584" s="4"/>
      <c r="C584" s="2"/>
      <c r="F584" s="4"/>
    </row>
    <row r="585" spans="1:7" x14ac:dyDescent="0.3">
      <c r="A585" s="3"/>
      <c r="B585" s="4"/>
      <c r="C585" t="s">
        <v>314</v>
      </c>
      <c r="D585" s="1" t="s">
        <v>10</v>
      </c>
      <c r="F585" s="4"/>
    </row>
    <row r="586" spans="1:7" x14ac:dyDescent="0.3">
      <c r="A586" s="3"/>
      <c r="B586" s="4"/>
      <c r="C586"/>
      <c r="F586" s="4"/>
    </row>
    <row r="587" spans="1:7" x14ac:dyDescent="0.3">
      <c r="A587" s="3"/>
      <c r="B587" s="4"/>
      <c r="C587" s="6" t="s">
        <v>343</v>
      </c>
      <c r="F587" s="4"/>
    </row>
    <row r="588" spans="1:7" ht="28.8" x14ac:dyDescent="0.3">
      <c r="A588" s="3"/>
      <c r="B588" s="4"/>
      <c r="C588" s="2" t="s">
        <v>344</v>
      </c>
      <c r="D588" s="1" t="s">
        <v>10</v>
      </c>
      <c r="F588" s="4"/>
      <c r="G588" s="20">
        <v>24000</v>
      </c>
    </row>
    <row r="589" spans="1:7" x14ac:dyDescent="0.3">
      <c r="A589" s="3"/>
      <c r="B589" s="4"/>
      <c r="C589" s="2"/>
      <c r="F589" s="4"/>
    </row>
    <row r="590" spans="1:7" x14ac:dyDescent="0.3">
      <c r="A590" s="3"/>
      <c r="B590" s="4"/>
      <c r="C590" t="s">
        <v>313</v>
      </c>
      <c r="D590" s="1" t="s">
        <v>10</v>
      </c>
      <c r="F590" s="4"/>
    </row>
    <row r="591" spans="1:7" x14ac:dyDescent="0.3">
      <c r="A591" s="3"/>
      <c r="B591" s="4"/>
      <c r="C591" s="2"/>
      <c r="F591" s="4"/>
    </row>
    <row r="592" spans="1:7" x14ac:dyDescent="0.3">
      <c r="A592" s="3"/>
      <c r="B592" s="4"/>
      <c r="C592" t="s">
        <v>314</v>
      </c>
      <c r="D592" s="1" t="s">
        <v>10</v>
      </c>
      <c r="F592" s="4"/>
    </row>
    <row r="593" spans="1:6" x14ac:dyDescent="0.3">
      <c r="A593" s="3"/>
      <c r="B593" s="4"/>
      <c r="C593"/>
      <c r="F593" s="4"/>
    </row>
    <row r="594" spans="1:6" x14ac:dyDescent="0.3">
      <c r="A594" s="3"/>
      <c r="B594" s="4"/>
      <c r="C594"/>
      <c r="F594" s="4"/>
    </row>
    <row r="595" spans="1:6" x14ac:dyDescent="0.3">
      <c r="A595" s="3"/>
      <c r="B595" s="4"/>
      <c r="C595" s="23"/>
      <c r="F595" s="4" t="s">
        <v>36</v>
      </c>
    </row>
    <row r="596" spans="1:6" x14ac:dyDescent="0.3">
      <c r="A596" s="3"/>
      <c r="B596" s="4"/>
      <c r="C596" s="23"/>
      <c r="F596" s="4"/>
    </row>
    <row r="597" spans="1:6" x14ac:dyDescent="0.3">
      <c r="A597" s="3"/>
      <c r="B597" s="4"/>
      <c r="C597" s="27" t="s">
        <v>32</v>
      </c>
      <c r="F597" s="4"/>
    </row>
    <row r="598" spans="1:6" x14ac:dyDescent="0.3">
      <c r="A598" s="3"/>
      <c r="B598" s="4"/>
      <c r="C598" s="28"/>
      <c r="D598" s="4"/>
      <c r="F598" s="4"/>
    </row>
    <row r="599" spans="1:6" ht="28.8" x14ac:dyDescent="0.3">
      <c r="C599" s="28" t="s">
        <v>147</v>
      </c>
    </row>
    <row r="600" spans="1:6" ht="43.2" x14ac:dyDescent="0.3">
      <c r="C600" s="28" t="s">
        <v>33</v>
      </c>
    </row>
    <row r="601" spans="1:6" ht="43.2" x14ac:dyDescent="0.3">
      <c r="C601" s="28" t="s">
        <v>34</v>
      </c>
    </row>
    <row r="602" spans="1:6" x14ac:dyDescent="0.3">
      <c r="F602" s="1" t="s">
        <v>35</v>
      </c>
    </row>
    <row r="604" spans="1:6" x14ac:dyDescent="0.3">
      <c r="C604" s="6" t="s">
        <v>329</v>
      </c>
    </row>
    <row r="605" spans="1:6" x14ac:dyDescent="0.3">
      <c r="C605" t="s">
        <v>330</v>
      </c>
    </row>
    <row r="606" spans="1:6" x14ac:dyDescent="0.3">
      <c r="C606" t="s">
        <v>331</v>
      </c>
    </row>
    <row r="607" spans="1:6" x14ac:dyDescent="0.3">
      <c r="C607" t="s">
        <v>332</v>
      </c>
    </row>
    <row r="608" spans="1:6" x14ac:dyDescent="0.3">
      <c r="C608" s="19" t="s">
        <v>349</v>
      </c>
    </row>
    <row r="610" spans="3:3" x14ac:dyDescent="0.3">
      <c r="C610" s="21" t="s">
        <v>333</v>
      </c>
    </row>
    <row r="611" spans="3:3" x14ac:dyDescent="0.3">
      <c r="C611" s="21" t="s">
        <v>334</v>
      </c>
    </row>
    <row r="612" spans="3:3" x14ac:dyDescent="0.3">
      <c r="C612" s="21" t="s">
        <v>333</v>
      </c>
    </row>
    <row r="613" spans="3:3" x14ac:dyDescent="0.3">
      <c r="C613" s="21" t="s">
        <v>335</v>
      </c>
    </row>
    <row r="614" spans="3:3" x14ac:dyDescent="0.3">
      <c r="C614" s="21" t="s">
        <v>336</v>
      </c>
    </row>
  </sheetData>
  <phoneticPr fontId="3" type="noConversion"/>
  <pageMargins left="0.75" right="0.75" top="1" bottom="1" header="0.5" footer="0.5"/>
  <pageSetup paperSize="9" scale="85" orientation="portrait" r:id="rId1"/>
  <rowBreaks count="1" manualBreakCount="1">
    <brk id="50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Baphelele Mhlauli</cp:lastModifiedBy>
  <cp:revision/>
  <dcterms:created xsi:type="dcterms:W3CDTF">2026-05-12T12:15:56Z</dcterms:created>
  <dcterms:modified xsi:type="dcterms:W3CDTF">2026-07-23T11:33:19Z</dcterms:modified>
  <cp:category/>
  <cp:contentStatus/>
</cp:coreProperties>
</file>