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6130"/>
  <workbookPr/>
  <mc:AlternateContent xmlns:mc="http://schemas.openxmlformats.org/markup-compatibility/2006">
    <mc:Choice Requires="x15">
      <x15ac:absPath xmlns:x15ac="http://schemas.microsoft.com/office/spreadsheetml/2010/11/ac" url="C:\Users\250930\SANParks\Business Development\Lockdown work\Restaurant and retail tenders May 2024\Q&amp;A\Documents accompanying Q&amp;A\"/>
    </mc:Choice>
  </mc:AlternateContent>
  <xr:revisionPtr revIDLastSave="0" documentId="13_ncr:1_{A1CC7705-7159-43B8-9484-7AEF1EAFC0DE}" xr6:coauthVersionLast="47" xr6:coauthVersionMax="47" xr10:uidLastSave="{00000000-0000-0000-0000-000000000000}"/>
  <bookViews>
    <workbookView xWindow="-108" yWindow="-108" windowWidth="23256" windowHeight="12576" xr2:uid="{00000000-000D-0000-FFFF-FFFF00000000}"/>
  </bookViews>
  <sheets>
    <sheet name="RENVIR " sheetId="3" r:id="rId1"/>
    <sheet name="M&amp;B Bonus" sheetId="4" r:id="rId2"/>
  </sheets>
  <definedNames>
    <definedName name="_xlnm._FilterDatabase" localSheetId="1" hidden="1">'M&amp;B Bonus'!$A$2:$P$54</definedName>
    <definedName name="_xlnm.Print_Area" localSheetId="1">'M&amp;B Bonus'!$A$1:$H$57</definedName>
  </definedNames>
  <calcPr calcId="191029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calcChain.xml><?xml version="1.0" encoding="utf-8"?>
<calcChain xmlns="http://schemas.openxmlformats.org/spreadsheetml/2006/main">
  <c r="E60" i="3" l="1"/>
  <c r="J60" i="3"/>
  <c r="L60" i="3"/>
  <c r="N60" i="3"/>
  <c r="O60" i="3"/>
  <c r="P60" i="3"/>
  <c r="Q57" i="3"/>
  <c r="Q58" i="3"/>
  <c r="Q59" i="3"/>
  <c r="Q34" i="3"/>
  <c r="Q35" i="3"/>
  <c r="Q36" i="3"/>
  <c r="Q37" i="3"/>
  <c r="Q38" i="3"/>
  <c r="Q39" i="3"/>
  <c r="Q40" i="3"/>
  <c r="Q41" i="3"/>
  <c r="Q42" i="3"/>
  <c r="Q43" i="3"/>
  <c r="Q44" i="3"/>
  <c r="Q45" i="3"/>
  <c r="Q46" i="3"/>
  <c r="Q47" i="3"/>
  <c r="Q48" i="3"/>
  <c r="Q49" i="3"/>
  <c r="Q50" i="3"/>
  <c r="Q51" i="3"/>
  <c r="Q52" i="3"/>
  <c r="Q53" i="3"/>
  <c r="Q54" i="3"/>
  <c r="Q55" i="3"/>
  <c r="Q56" i="3"/>
  <c r="Q33" i="3"/>
  <c r="Q29" i="3"/>
  <c r="Q30" i="3"/>
  <c r="Q31" i="3"/>
  <c r="Q28" i="3"/>
  <c r="Q26" i="3"/>
  <c r="Q25" i="3"/>
  <c r="Q20" i="3"/>
  <c r="Q21" i="3"/>
  <c r="Q22" i="3"/>
  <c r="Q23" i="3"/>
  <c r="Q19" i="3"/>
  <c r="Q9" i="3"/>
  <c r="Q10" i="3"/>
  <c r="Q11" i="3"/>
  <c r="Q12" i="3"/>
  <c r="Q13" i="3"/>
  <c r="Q14" i="3"/>
  <c r="Q15" i="3"/>
  <c r="Q16" i="3"/>
  <c r="Q8" i="3"/>
  <c r="M7" i="3"/>
  <c r="M8" i="3"/>
  <c r="M9" i="3"/>
  <c r="M10" i="3"/>
  <c r="M11" i="3"/>
  <c r="M12" i="3"/>
  <c r="M13" i="3"/>
  <c r="M14" i="3"/>
  <c r="M15" i="3"/>
  <c r="M16" i="3"/>
  <c r="M17" i="3"/>
  <c r="M18" i="3"/>
  <c r="M19" i="3"/>
  <c r="M20" i="3"/>
  <c r="M21" i="3"/>
  <c r="M22" i="3"/>
  <c r="M23" i="3"/>
  <c r="M24" i="3"/>
  <c r="M25" i="3"/>
  <c r="M26" i="3"/>
  <c r="M27" i="3"/>
  <c r="M28" i="3"/>
  <c r="M29" i="3"/>
  <c r="M30" i="3"/>
  <c r="M31" i="3"/>
  <c r="M32" i="3"/>
  <c r="M33" i="3"/>
  <c r="M34" i="3"/>
  <c r="M35" i="3"/>
  <c r="M36" i="3"/>
  <c r="M37" i="3"/>
  <c r="M38" i="3"/>
  <c r="M39" i="3"/>
  <c r="M40" i="3"/>
  <c r="M41" i="3"/>
  <c r="M42" i="3"/>
  <c r="M43" i="3"/>
  <c r="M44" i="3"/>
  <c r="M45" i="3"/>
  <c r="M46" i="3"/>
  <c r="M47" i="3"/>
  <c r="M48" i="3"/>
  <c r="M49" i="3"/>
  <c r="M50" i="3"/>
  <c r="M51" i="3"/>
  <c r="M52" i="3"/>
  <c r="M53" i="3"/>
  <c r="M54" i="3"/>
  <c r="M55" i="3"/>
  <c r="M56" i="3"/>
  <c r="M57" i="3"/>
  <c r="M58" i="3"/>
  <c r="M59" i="3"/>
  <c r="M6" i="3"/>
  <c r="M5" i="3"/>
  <c r="K57" i="3"/>
  <c r="M60" i="3" l="1"/>
  <c r="Q60" i="3"/>
  <c r="K7" i="3"/>
  <c r="K8" i="3"/>
  <c r="K9" i="3"/>
  <c r="K10" i="3"/>
  <c r="K11" i="3"/>
  <c r="K12" i="3"/>
  <c r="K13" i="3"/>
  <c r="K14" i="3"/>
  <c r="K15" i="3"/>
  <c r="K16" i="3"/>
  <c r="K17" i="3"/>
  <c r="K18" i="3"/>
  <c r="K19" i="3"/>
  <c r="K20" i="3"/>
  <c r="K21" i="3"/>
  <c r="K22" i="3"/>
  <c r="K23" i="3"/>
  <c r="K24" i="3"/>
  <c r="K25" i="3"/>
  <c r="K26" i="3"/>
  <c r="K27" i="3"/>
  <c r="K28" i="3"/>
  <c r="K29" i="3"/>
  <c r="K30" i="3"/>
  <c r="K31" i="3"/>
  <c r="K32" i="3"/>
  <c r="K33" i="3"/>
  <c r="K34" i="3"/>
  <c r="K35" i="3"/>
  <c r="K36" i="3"/>
  <c r="K37" i="3"/>
  <c r="K38" i="3"/>
  <c r="K39" i="3"/>
  <c r="K40" i="3"/>
  <c r="K41" i="3"/>
  <c r="K42" i="3"/>
  <c r="K43" i="3"/>
  <c r="K44" i="3"/>
  <c r="K45" i="3"/>
  <c r="K46" i="3"/>
  <c r="K47" i="3"/>
  <c r="K48" i="3"/>
  <c r="K49" i="3"/>
  <c r="K50" i="3"/>
  <c r="K51" i="3"/>
  <c r="K52" i="3"/>
  <c r="K53" i="3"/>
  <c r="K54" i="3"/>
  <c r="K55" i="3"/>
  <c r="K56" i="3"/>
  <c r="K6" i="3"/>
  <c r="K5" i="3" l="1"/>
  <c r="K60" i="3" s="1"/>
  <c r="G6" i="3"/>
  <c r="G5" i="3"/>
  <c r="G4" i="3"/>
  <c r="G3" i="3"/>
  <c r="H4" i="3" l="1"/>
  <c r="R4" i="3" s="1"/>
  <c r="H3" i="3"/>
  <c r="H6" i="3"/>
  <c r="R6" i="3" s="1"/>
  <c r="H7" i="3"/>
  <c r="I7" i="3" s="1"/>
  <c r="H8" i="3"/>
  <c r="I8" i="3" s="1"/>
  <c r="H9" i="3"/>
  <c r="I9" i="3" s="1"/>
  <c r="H10" i="3"/>
  <c r="I10" i="3" s="1"/>
  <c r="H11" i="3"/>
  <c r="I11" i="3" s="1"/>
  <c r="H12" i="3"/>
  <c r="I12" i="3" s="1"/>
  <c r="H13" i="3"/>
  <c r="I13" i="3" s="1"/>
  <c r="H14" i="3"/>
  <c r="I14" i="3" s="1"/>
  <c r="H15" i="3"/>
  <c r="I15" i="3" s="1"/>
  <c r="H16" i="3"/>
  <c r="I16" i="3" s="1"/>
  <c r="H17" i="3"/>
  <c r="I17" i="3" s="1"/>
  <c r="H18" i="3"/>
  <c r="I18" i="3" s="1"/>
  <c r="H19" i="3"/>
  <c r="I19" i="3" s="1"/>
  <c r="H20" i="3"/>
  <c r="I20" i="3" s="1"/>
  <c r="H21" i="3"/>
  <c r="I21" i="3" s="1"/>
  <c r="H22" i="3"/>
  <c r="I22" i="3" s="1"/>
  <c r="H23" i="3"/>
  <c r="I23" i="3" s="1"/>
  <c r="H24" i="3"/>
  <c r="I24" i="3" s="1"/>
  <c r="H25" i="3"/>
  <c r="I25" i="3" s="1"/>
  <c r="H26" i="3"/>
  <c r="I26" i="3" s="1"/>
  <c r="H27" i="3"/>
  <c r="I27" i="3" s="1"/>
  <c r="H28" i="3"/>
  <c r="I28" i="3" s="1"/>
  <c r="H29" i="3"/>
  <c r="I29" i="3" s="1"/>
  <c r="H30" i="3"/>
  <c r="I30" i="3" s="1"/>
  <c r="H31" i="3"/>
  <c r="I31" i="3" s="1"/>
  <c r="H32" i="3"/>
  <c r="I32" i="3" s="1"/>
  <c r="H33" i="3"/>
  <c r="I33" i="3" s="1"/>
  <c r="H34" i="3"/>
  <c r="I34" i="3" s="1"/>
  <c r="H35" i="3"/>
  <c r="I35" i="3" s="1"/>
  <c r="H36" i="3"/>
  <c r="I36" i="3" s="1"/>
  <c r="H37" i="3"/>
  <c r="I37" i="3" s="1"/>
  <c r="H38" i="3"/>
  <c r="I38" i="3" s="1"/>
  <c r="H39" i="3"/>
  <c r="I39" i="3" s="1"/>
  <c r="H40" i="3"/>
  <c r="I40" i="3" s="1"/>
  <c r="H41" i="3"/>
  <c r="I41" i="3" s="1"/>
  <c r="H42" i="3"/>
  <c r="I42" i="3" s="1"/>
  <c r="H43" i="3"/>
  <c r="I43" i="3" s="1"/>
  <c r="H44" i="3"/>
  <c r="I44" i="3" s="1"/>
  <c r="H45" i="3"/>
  <c r="I45" i="3" s="1"/>
  <c r="H46" i="3"/>
  <c r="I46" i="3" s="1"/>
  <c r="H47" i="3"/>
  <c r="I47" i="3" s="1"/>
  <c r="H48" i="3"/>
  <c r="I48" i="3" s="1"/>
  <c r="H49" i="3"/>
  <c r="I49" i="3" s="1"/>
  <c r="H50" i="3"/>
  <c r="I50" i="3" s="1"/>
  <c r="H51" i="3"/>
  <c r="I51" i="3" s="1"/>
  <c r="H52" i="3"/>
  <c r="I52" i="3" s="1"/>
  <c r="H53" i="3"/>
  <c r="I53" i="3" s="1"/>
  <c r="H54" i="3"/>
  <c r="I54" i="3" s="1"/>
  <c r="H55" i="3"/>
  <c r="I55" i="3" s="1"/>
  <c r="H56" i="3"/>
  <c r="I56" i="3" s="1"/>
  <c r="H57" i="3"/>
  <c r="I57" i="3" s="1"/>
  <c r="H58" i="3"/>
  <c r="I58" i="3" s="1"/>
  <c r="H59" i="3"/>
  <c r="I59" i="3" s="1"/>
  <c r="H5" i="3"/>
  <c r="R5" i="3" s="1"/>
  <c r="H60" i="3" l="1"/>
  <c r="R3" i="3"/>
  <c r="I6" i="3"/>
  <c r="I3" i="3"/>
  <c r="I5" i="3"/>
  <c r="I4" i="3"/>
  <c r="F8" i="3"/>
  <c r="R8" i="3" s="1"/>
  <c r="F9" i="3"/>
  <c r="R9" i="3" s="1"/>
  <c r="F10" i="3"/>
  <c r="R10" i="3" s="1"/>
  <c r="F11" i="3"/>
  <c r="R11" i="3" s="1"/>
  <c r="F12" i="3"/>
  <c r="R12" i="3" s="1"/>
  <c r="F13" i="3"/>
  <c r="R13" i="3" s="1"/>
  <c r="F14" i="3"/>
  <c r="R14" i="3" s="1"/>
  <c r="F15" i="3"/>
  <c r="R15" i="3" s="1"/>
  <c r="F16" i="3"/>
  <c r="R16" i="3" s="1"/>
  <c r="F17" i="3"/>
  <c r="R17" i="3" s="1"/>
  <c r="F18" i="3"/>
  <c r="R18" i="3" s="1"/>
  <c r="F19" i="3"/>
  <c r="R19" i="3" s="1"/>
  <c r="F20" i="3"/>
  <c r="R20" i="3" s="1"/>
  <c r="F21" i="3"/>
  <c r="R21" i="3" s="1"/>
  <c r="F22" i="3"/>
  <c r="R22" i="3" s="1"/>
  <c r="F23" i="3"/>
  <c r="R23" i="3" s="1"/>
  <c r="F24" i="3"/>
  <c r="R24" i="3" s="1"/>
  <c r="F25" i="3"/>
  <c r="R25" i="3" s="1"/>
  <c r="F26" i="3"/>
  <c r="R26" i="3" s="1"/>
  <c r="F27" i="3"/>
  <c r="R27" i="3" s="1"/>
  <c r="F28" i="3"/>
  <c r="R28" i="3" s="1"/>
  <c r="F29" i="3"/>
  <c r="R29" i="3" s="1"/>
  <c r="F30" i="3"/>
  <c r="R30" i="3" s="1"/>
  <c r="F31" i="3"/>
  <c r="R31" i="3" s="1"/>
  <c r="F32" i="3"/>
  <c r="R32" i="3" s="1"/>
  <c r="F33" i="3"/>
  <c r="R33" i="3" s="1"/>
  <c r="F34" i="3"/>
  <c r="R34" i="3" s="1"/>
  <c r="F35" i="3"/>
  <c r="R35" i="3" s="1"/>
  <c r="F36" i="3"/>
  <c r="R36" i="3" s="1"/>
  <c r="F37" i="3"/>
  <c r="R37" i="3" s="1"/>
  <c r="F38" i="3"/>
  <c r="R38" i="3" s="1"/>
  <c r="F39" i="3"/>
  <c r="R39" i="3" s="1"/>
  <c r="F40" i="3"/>
  <c r="R40" i="3" s="1"/>
  <c r="F41" i="3"/>
  <c r="R41" i="3" s="1"/>
  <c r="F42" i="3"/>
  <c r="R42" i="3" s="1"/>
  <c r="F43" i="3"/>
  <c r="R43" i="3" s="1"/>
  <c r="F44" i="3"/>
  <c r="R44" i="3" s="1"/>
  <c r="F45" i="3"/>
  <c r="R45" i="3" s="1"/>
  <c r="F46" i="3"/>
  <c r="R46" i="3" s="1"/>
  <c r="F47" i="3"/>
  <c r="R47" i="3" s="1"/>
  <c r="F48" i="3"/>
  <c r="R48" i="3" s="1"/>
  <c r="F49" i="3"/>
  <c r="R49" i="3" s="1"/>
  <c r="F50" i="3"/>
  <c r="R50" i="3" s="1"/>
  <c r="F51" i="3"/>
  <c r="R51" i="3" s="1"/>
  <c r="F52" i="3"/>
  <c r="R52" i="3" s="1"/>
  <c r="F53" i="3"/>
  <c r="R53" i="3" s="1"/>
  <c r="F54" i="3"/>
  <c r="R54" i="3" s="1"/>
  <c r="F55" i="3"/>
  <c r="R55" i="3" s="1"/>
  <c r="F56" i="3"/>
  <c r="R56" i="3" s="1"/>
  <c r="F57" i="3"/>
  <c r="R57" i="3" s="1"/>
  <c r="F58" i="3"/>
  <c r="R58" i="3" s="1"/>
  <c r="F59" i="3"/>
  <c r="R59" i="3" s="1"/>
  <c r="F7" i="3"/>
  <c r="I60" i="3" l="1"/>
  <c r="F60" i="3"/>
  <c r="R7" i="3"/>
  <c r="G30" i="3"/>
  <c r="G54" i="3"/>
  <c r="G34" i="3"/>
  <c r="G38" i="3"/>
  <c r="G14" i="3"/>
  <c r="G53" i="3"/>
  <c r="G29" i="3"/>
  <c r="G13" i="3"/>
  <c r="G44" i="3"/>
  <c r="G28" i="3"/>
  <c r="G58" i="3"/>
  <c r="G18" i="3"/>
  <c r="G57" i="3"/>
  <c r="G49" i="3"/>
  <c r="G41" i="3"/>
  <c r="G33" i="3"/>
  <c r="G25" i="3"/>
  <c r="G17" i="3"/>
  <c r="G9" i="3"/>
  <c r="G45" i="3"/>
  <c r="G21" i="3"/>
  <c r="G7" i="3"/>
  <c r="G36" i="3"/>
  <c r="G20" i="3"/>
  <c r="G59" i="3"/>
  <c r="G51" i="3"/>
  <c r="G27" i="3"/>
  <c r="G11" i="3"/>
  <c r="G42" i="3"/>
  <c r="G10" i="3"/>
  <c r="G56" i="3"/>
  <c r="G48" i="3"/>
  <c r="G40" i="3"/>
  <c r="G32" i="3"/>
  <c r="G24" i="3"/>
  <c r="G16" i="3"/>
  <c r="G8" i="3"/>
  <c r="G46" i="3"/>
  <c r="G22" i="3"/>
  <c r="G37" i="3"/>
  <c r="G52" i="3"/>
  <c r="G12" i="3"/>
  <c r="G43" i="3"/>
  <c r="G35" i="3"/>
  <c r="G19" i="3"/>
  <c r="G50" i="3"/>
  <c r="G26" i="3"/>
  <c r="G55" i="3"/>
  <c r="G47" i="3"/>
  <c r="G39" i="3"/>
  <c r="G31" i="3"/>
  <c r="G23" i="3"/>
  <c r="G15" i="3"/>
  <c r="G60" i="3" l="1"/>
  <c r="R60" i="3"/>
</calcChain>
</file>

<file path=xl/sharedStrings.xml><?xml version="1.0" encoding="utf-8"?>
<sst xmlns="http://schemas.openxmlformats.org/spreadsheetml/2006/main" count="422" uniqueCount="166">
  <si>
    <t>TITLE</t>
  </si>
  <si>
    <t>NAMES</t>
  </si>
  <si>
    <t>SURNAME</t>
  </si>
  <si>
    <t>JOB TITLE</t>
  </si>
  <si>
    <t>Mr</t>
  </si>
  <si>
    <t>MNISI</t>
  </si>
  <si>
    <t>Mrs</t>
  </si>
  <si>
    <t>NDLOVU</t>
  </si>
  <si>
    <t>MASUKU</t>
  </si>
  <si>
    <t>MAKHOSI</t>
  </si>
  <si>
    <t>MABONE</t>
  </si>
  <si>
    <t>JOHNSON</t>
  </si>
  <si>
    <t>MASHELE</t>
  </si>
  <si>
    <t>DOLLINAH</t>
  </si>
  <si>
    <t>MKHATSHWA</t>
  </si>
  <si>
    <t>NOBERT</t>
  </si>
  <si>
    <t>SINDANE</t>
  </si>
  <si>
    <t>GODFREY</t>
  </si>
  <si>
    <t>MABUNDA</t>
  </si>
  <si>
    <t>SHARRON</t>
  </si>
  <si>
    <t>MKHABELA</t>
  </si>
  <si>
    <t>TINYIKO</t>
  </si>
  <si>
    <t>MOKOENA</t>
  </si>
  <si>
    <t>VIGUE</t>
  </si>
  <si>
    <t>MDLULI</t>
  </si>
  <si>
    <t>PORTIA</t>
  </si>
  <si>
    <t>KHOZA</t>
  </si>
  <si>
    <t>NOMSA</t>
  </si>
  <si>
    <t>LUBISI</t>
  </si>
  <si>
    <t>THOKO</t>
  </si>
  <si>
    <t>MBOWANE</t>
  </si>
  <si>
    <t>SIBONGILE</t>
  </si>
  <si>
    <t>SHUMBANI</t>
  </si>
  <si>
    <t>NELISIWE</t>
  </si>
  <si>
    <t>NYAMBI</t>
  </si>
  <si>
    <t>REGINAH</t>
  </si>
  <si>
    <t>MATHEBULA</t>
  </si>
  <si>
    <t>CONSAVE</t>
  </si>
  <si>
    <t>GLORIA</t>
  </si>
  <si>
    <t>MATEBULA</t>
  </si>
  <si>
    <t>TITUS</t>
  </si>
  <si>
    <t>MOYO</t>
  </si>
  <si>
    <t>NAOMI</t>
  </si>
  <si>
    <t>LUCIA</t>
  </si>
  <si>
    <t>MHLABA</t>
  </si>
  <si>
    <t>BONGANI</t>
  </si>
  <si>
    <t>MALUMUNE</t>
  </si>
  <si>
    <t>MOREEN</t>
  </si>
  <si>
    <t>MASHEGO</t>
  </si>
  <si>
    <t>BONAKELE</t>
  </si>
  <si>
    <t>SAMMY</t>
  </si>
  <si>
    <t>NCUBE</t>
  </si>
  <si>
    <t>LOTAH</t>
  </si>
  <si>
    <t>NGOBENI</t>
  </si>
  <si>
    <t>JOSEPH</t>
  </si>
  <si>
    <t>MBATSANE</t>
  </si>
  <si>
    <t>NHLAMULO</t>
  </si>
  <si>
    <t>LUNGILE</t>
  </si>
  <si>
    <t>SIBIYA</t>
  </si>
  <si>
    <t>NIKIWE</t>
  </si>
  <si>
    <t>MAHLAULE</t>
  </si>
  <si>
    <t>KHENSANI</t>
  </si>
  <si>
    <t>MKHABELE</t>
  </si>
  <si>
    <t>GRANNY</t>
  </si>
  <si>
    <t>PAULA</t>
  </si>
  <si>
    <t>CHISSANGO</t>
  </si>
  <si>
    <t>NOMAGUGU</t>
  </si>
  <si>
    <t>RISE</t>
  </si>
  <si>
    <t>TEBOGO</t>
  </si>
  <si>
    <t>NKUNA</t>
  </si>
  <si>
    <t>SHIRLEY</t>
  </si>
  <si>
    <t>BUSISIWE M</t>
  </si>
  <si>
    <t>OCTAVIA</t>
  </si>
  <si>
    <t>LETSWELE</t>
  </si>
  <si>
    <t xml:space="preserve">EDWIN </t>
  </si>
  <si>
    <t>Ms</t>
  </si>
  <si>
    <t>MASHABA</t>
  </si>
  <si>
    <t>RENVIR (PTY) LTD T/A MUGG &amp; BEAN LOWER SABIE - CTC - 01/10/2023 - 30/09/2024</t>
  </si>
  <si>
    <t>TEA ALLOWANCE</t>
  </si>
  <si>
    <t>YEARLY HOUSING</t>
  </si>
  <si>
    <t>YEARLY CTC</t>
  </si>
  <si>
    <t>SHEILLA</t>
  </si>
  <si>
    <t>MAZINYANI</t>
  </si>
  <si>
    <t>ADVISE</t>
  </si>
  <si>
    <t xml:space="preserve">THABO </t>
  </si>
  <si>
    <t>ZIKALALA</t>
  </si>
  <si>
    <t>GREYTON</t>
  </si>
  <si>
    <t>REGINALD</t>
  </si>
  <si>
    <t>MACHABI</t>
  </si>
  <si>
    <t>CHARLES</t>
  </si>
  <si>
    <t>MANGANYI</t>
  </si>
  <si>
    <t>NTSAKO</t>
  </si>
  <si>
    <t>VUYO</t>
  </si>
  <si>
    <t>MAKWAKWA</t>
  </si>
  <si>
    <t>KHETSANE</t>
  </si>
  <si>
    <t>THWALA</t>
  </si>
  <si>
    <t>THEMBINKOSI</t>
  </si>
  <si>
    <t>GLADWIN</t>
  </si>
  <si>
    <t>SIBUYI</t>
  </si>
  <si>
    <t>MTHOBISI</t>
  </si>
  <si>
    <t>MABONA</t>
  </si>
  <si>
    <t>BALOI</t>
  </si>
  <si>
    <t>THULANI</t>
  </si>
  <si>
    <t>MASINGA</t>
  </si>
  <si>
    <t>PARIS</t>
  </si>
  <si>
    <t>LIFE</t>
  </si>
  <si>
    <t>LEBOKGANG</t>
  </si>
  <si>
    <t>MAKUTU</t>
  </si>
  <si>
    <t>SUPERVISOR</t>
  </si>
  <si>
    <t>GRILLER</t>
  </si>
  <si>
    <t>OTM</t>
  </si>
  <si>
    <t>WAITER</t>
  </si>
  <si>
    <t>GRILER</t>
  </si>
  <si>
    <t>SALAD</t>
  </si>
  <si>
    <t>SANDWICH</t>
  </si>
  <si>
    <t>OTM SANDWICH</t>
  </si>
  <si>
    <t>OTM Barista</t>
  </si>
  <si>
    <t>BARISTA</t>
  </si>
  <si>
    <t>SCULLERY</t>
  </si>
  <si>
    <t>NR</t>
  </si>
  <si>
    <t>MANAGER</t>
  </si>
  <si>
    <t>BAKER</t>
  </si>
  <si>
    <t>OTM BARISTA</t>
  </si>
  <si>
    <t>Start Date</t>
  </si>
  <si>
    <t>20/01/2024</t>
  </si>
  <si>
    <t>09/08/2024</t>
  </si>
  <si>
    <t>20/08/2024</t>
  </si>
  <si>
    <t>EMPLOYER CONTRIBUTION  MOMENTUM - 3.5%</t>
  </si>
  <si>
    <t xml:space="preserve">EMPLOYER CONTRIBUTION SDL - 1% </t>
  </si>
  <si>
    <t xml:space="preserve">EMPLOYER CONTRIBUTION UIF - 1% </t>
  </si>
  <si>
    <t>HQ</t>
  </si>
  <si>
    <t>ELZAHN</t>
  </si>
  <si>
    <t>SCHOEMAN</t>
  </si>
  <si>
    <t xml:space="preserve">ADMIN </t>
  </si>
  <si>
    <t>YOLANDI</t>
  </si>
  <si>
    <t>VAN STADEN</t>
  </si>
  <si>
    <t>AVERAGE MONTHLY UIF</t>
  </si>
  <si>
    <t>AVERAGE MONTHLY SDL</t>
  </si>
  <si>
    <t>AVERAGE MONTHLY MOMENTUM</t>
  </si>
  <si>
    <t>MONTHLY TEA ALLOWANCE</t>
  </si>
  <si>
    <t>ACTUAL SALARY - YEARLY TOTAL</t>
  </si>
  <si>
    <t>AVERAGE MONTHLY HOUSING</t>
  </si>
  <si>
    <t>MONTHLY MEAL ALLOWANCE MANAGEMENT</t>
  </si>
  <si>
    <t>YEARLE MEAL ALLOWANCE MANAGEMENT</t>
  </si>
  <si>
    <t>MUGG &amp; BEAN LOWER SABIE - YEARLY BONUS</t>
  </si>
  <si>
    <t>BONUS IN BIRTHDAY MONTH</t>
  </si>
  <si>
    <t>BONUS DECEMBER</t>
  </si>
  <si>
    <t>ENGAGED RENVIR</t>
  </si>
  <si>
    <t>01/11/2015</t>
  </si>
  <si>
    <t>07/01/2019</t>
  </si>
  <si>
    <t>01/06/2022</t>
  </si>
  <si>
    <t>01/01/2021</t>
  </si>
  <si>
    <t>13/01/2014</t>
  </si>
  <si>
    <t>SALADS</t>
  </si>
  <si>
    <t>10/04/2014</t>
  </si>
  <si>
    <t>01/04/2014</t>
  </si>
  <si>
    <t>18/02/2022</t>
  </si>
  <si>
    <t>30/04/2022</t>
  </si>
  <si>
    <t>29/04/2022</t>
  </si>
  <si>
    <t>14/05/2022</t>
  </si>
  <si>
    <t>07/05/2022</t>
  </si>
  <si>
    <t>25/06/2022</t>
  </si>
  <si>
    <t>09/08/2022</t>
  </si>
  <si>
    <t>10/08/2022</t>
  </si>
  <si>
    <t>20/08/2023</t>
  </si>
  <si>
    <t>MONTHLY SALARY/RATE PER HOUR FROM 01 MARCH 2024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</si>
</sst>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1">
    <numFmt numFmtId="164" formatCode="mm/dd/yy;@"/>
  </numFmts>
  <fonts count="16">
    <font>
      <sz val="11"/>
      <color theme="1"/>
      <name val="Calibri"/>
      <family val="2"/>
      <scheme val="minor"/>
    </font>
    <font>
      <sz val="10"/>
      <name val="Arial"/>
      <family val="2"/>
      <charset val="1"/>
    </font>
    <font>
      <b/>
      <sz val="20"/>
      <name val="Calibri"/>
      <family val="2"/>
      <charset val="1"/>
    </font>
    <font>
      <sz val="16"/>
      <name val="Calibri"/>
      <family val="2"/>
      <charset val="1"/>
    </font>
    <font>
      <sz val="16"/>
      <color indexed="10"/>
      <name val="Calibri"/>
      <family val="2"/>
      <charset val="1"/>
    </font>
    <font>
      <sz val="11"/>
      <color indexed="8"/>
      <name val="Calibri"/>
      <family val="2"/>
    </font>
    <font>
      <sz val="10"/>
      <name val="Calibri"/>
      <family val="2"/>
      <charset val="1"/>
    </font>
    <font>
      <b/>
      <sz val="10"/>
      <name val="Calibri"/>
      <family val="2"/>
      <charset val="1"/>
    </font>
    <font>
      <sz val="10"/>
      <color indexed="8"/>
      <name val="Calibri"/>
      <family val="2"/>
      <charset val="1"/>
    </font>
    <font>
      <sz val="10"/>
      <name val="Arial"/>
      <family val="2"/>
    </font>
    <font>
      <b/>
      <sz val="16"/>
      <name val="Calibri"/>
      <family val="2"/>
      <charset val="1"/>
    </font>
    <font>
      <sz val="16"/>
      <color indexed="8"/>
      <name val="Calibri"/>
      <family val="2"/>
      <charset val="129"/>
    </font>
    <font>
      <sz val="10"/>
      <name val="Calibri"/>
      <family val="2"/>
      <scheme val="minor"/>
    </font>
    <font>
      <sz val="10"/>
      <color indexed="8"/>
      <name val="Calibri"/>
      <family val="2"/>
      <scheme val="minor"/>
    </font>
    <font>
      <b/>
      <sz val="10"/>
      <name val="Calibri"/>
      <family val="2"/>
    </font>
    <font>
      <b/>
      <sz val="10"/>
      <color indexed="8"/>
      <name val="Calibri"/>
      <family val="2"/>
    </font>
  </fonts>
  <fills count="9">
    <fill>
      <patternFill patternType="none"/>
    </fill>
    <fill>
      <patternFill patternType="gray125"/>
    </fill>
    <fill>
      <patternFill patternType="solid">
        <fgColor theme="0"/>
        <bgColor indexed="64"/>
      </patternFill>
    </fill>
    <fill>
      <patternFill patternType="solid">
        <fgColor indexed="9"/>
        <bgColor indexed="26"/>
      </patternFill>
    </fill>
    <fill>
      <patternFill patternType="solid">
        <fgColor theme="0"/>
        <bgColor indexed="26"/>
      </patternFill>
    </fill>
    <fill>
      <patternFill patternType="solid">
        <fgColor theme="4" tint="0.79998168889431442"/>
        <bgColor indexed="64"/>
      </patternFill>
    </fill>
    <fill>
      <patternFill patternType="solid">
        <fgColor theme="9" tint="0.59999389629810485"/>
        <bgColor indexed="22"/>
      </patternFill>
    </fill>
    <fill>
      <patternFill patternType="solid">
        <fgColor theme="9" tint="0.59999389629810485"/>
        <bgColor indexed="64"/>
      </patternFill>
    </fill>
    <fill>
      <patternFill patternType="solid">
        <fgColor theme="4" tint="0.79998168889431442"/>
        <bgColor indexed="26"/>
      </patternFill>
    </fill>
  </fills>
  <borders count="26">
    <border>
      <left/>
      <right/>
      <top/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/>
      <right/>
      <top/>
      <bottom style="double">
        <color indexed="64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medium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/>
      <right style="medium">
        <color indexed="64"/>
      </right>
      <top/>
      <bottom/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/>
      <top style="medium">
        <color indexed="64"/>
      </top>
      <bottom/>
      <diagonal/>
    </border>
    <border>
      <left style="thin">
        <color indexed="64"/>
      </left>
      <right/>
      <top style="medium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/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medium">
        <color indexed="64"/>
      </left>
      <right/>
      <top/>
      <bottom style="medium">
        <color indexed="64"/>
      </bottom>
      <diagonal/>
    </border>
    <border>
      <left/>
      <right/>
      <top/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medium">
        <color indexed="64"/>
      </bottom>
      <diagonal/>
    </border>
  </borders>
  <cellStyleXfs count="7">
    <xf numFmtId="0" fontId="0" fillId="0" borderId="0"/>
    <xf numFmtId="0" fontId="1" fillId="0" borderId="0"/>
    <xf numFmtId="0" fontId="1" fillId="0" borderId="0"/>
    <xf numFmtId="0" fontId="5" fillId="0" borderId="0"/>
    <xf numFmtId="0" fontId="9" fillId="0" borderId="0"/>
    <xf numFmtId="9" fontId="9" fillId="0" borderId="0" applyFont="0" applyFill="0" applyBorder="0" applyAlignment="0" applyProtection="0"/>
    <xf numFmtId="0" fontId="9" fillId="0" borderId="0"/>
  </cellStyleXfs>
  <cellXfs count="154">
    <xf numFmtId="0" fontId="0" fillId="0" borderId="0" xfId="0"/>
    <xf numFmtId="0" fontId="3" fillId="0" borderId="0" xfId="1" applyFont="1" applyAlignment="1">
      <alignment horizontal="center"/>
    </xf>
    <xf numFmtId="0" fontId="3" fillId="0" borderId="0" xfId="1" applyFont="1" applyAlignment="1">
      <alignment horizontal="left"/>
    </xf>
    <xf numFmtId="2" fontId="3" fillId="0" borderId="0" xfId="1" applyNumberFormat="1" applyFont="1" applyAlignment="1">
      <alignment horizontal="right"/>
    </xf>
    <xf numFmtId="0" fontId="3" fillId="0" borderId="0" xfId="1" applyFont="1" applyAlignment="1">
      <alignment horizontal="right"/>
    </xf>
    <xf numFmtId="4" fontId="4" fillId="0" borderId="0" xfId="1" applyNumberFormat="1" applyFont="1" applyAlignment="1">
      <alignment horizontal="right"/>
    </xf>
    <xf numFmtId="0" fontId="6" fillId="2" borderId="2" xfId="1" applyFont="1" applyFill="1" applyBorder="1" applyAlignment="1">
      <alignment horizontal="left" vertical="center"/>
    </xf>
    <xf numFmtId="0" fontId="7" fillId="0" borderId="0" xfId="1" applyFont="1" applyAlignment="1">
      <alignment horizontal="center" vertical="center" wrapText="1"/>
    </xf>
    <xf numFmtId="4" fontId="6" fillId="0" borderId="0" xfId="2" applyNumberFormat="1" applyFont="1" applyAlignment="1">
      <alignment horizontal="right" vertical="center"/>
    </xf>
    <xf numFmtId="0" fontId="8" fillId="0" borderId="0" xfId="2" applyFont="1" applyAlignment="1">
      <alignment horizontal="right" vertical="center"/>
    </xf>
    <xf numFmtId="0" fontId="6" fillId="0" borderId="0" xfId="1" applyFont="1" applyAlignment="1">
      <alignment horizontal="right" vertical="center"/>
    </xf>
    <xf numFmtId="0" fontId="6" fillId="5" borderId="7" xfId="1" applyFont="1" applyFill="1" applyBorder="1" applyAlignment="1">
      <alignment horizontal="left" vertical="center"/>
    </xf>
    <xf numFmtId="0" fontId="6" fillId="5" borderId="2" xfId="1" applyFont="1" applyFill="1" applyBorder="1" applyAlignment="1">
      <alignment horizontal="left" vertical="center"/>
    </xf>
    <xf numFmtId="2" fontId="6" fillId="2" borderId="2" xfId="1" applyNumberFormat="1" applyFont="1" applyFill="1" applyBorder="1" applyAlignment="1">
      <alignment horizontal="right" vertical="center"/>
    </xf>
    <xf numFmtId="1" fontId="8" fillId="0" borderId="0" xfId="2" applyNumberFormat="1" applyFont="1" applyAlignment="1">
      <alignment horizontal="right" vertical="center"/>
    </xf>
    <xf numFmtId="0" fontId="6" fillId="2" borderId="7" xfId="1" applyFont="1" applyFill="1" applyBorder="1" applyAlignment="1">
      <alignment horizontal="left" vertical="center"/>
    </xf>
    <xf numFmtId="0" fontId="8" fillId="3" borderId="0" xfId="2" applyFont="1" applyFill="1" applyAlignment="1">
      <alignment horizontal="right" vertical="center"/>
    </xf>
    <xf numFmtId="1" fontId="8" fillId="3" borderId="0" xfId="2" applyNumberFormat="1" applyFont="1" applyFill="1" applyAlignment="1">
      <alignment horizontal="right" vertical="center"/>
    </xf>
    <xf numFmtId="0" fontId="6" fillId="3" borderId="0" xfId="1" applyFont="1" applyFill="1" applyAlignment="1">
      <alignment horizontal="right" vertical="center"/>
    </xf>
    <xf numFmtId="0" fontId="8" fillId="4" borderId="0" xfId="2" applyFont="1" applyFill="1" applyAlignment="1">
      <alignment horizontal="right" vertical="center"/>
    </xf>
    <xf numFmtId="1" fontId="8" fillId="4" borderId="0" xfId="2" applyNumberFormat="1" applyFont="1" applyFill="1" applyAlignment="1">
      <alignment horizontal="right" vertical="center"/>
    </xf>
    <xf numFmtId="0" fontId="6" fillId="4" borderId="0" xfId="1" applyFont="1" applyFill="1" applyAlignment="1">
      <alignment horizontal="right" vertical="center"/>
    </xf>
    <xf numFmtId="0" fontId="8" fillId="2" borderId="2" xfId="1" applyFont="1" applyFill="1" applyBorder="1" applyAlignment="1">
      <alignment horizontal="left" vertical="center"/>
    </xf>
    <xf numFmtId="14" fontId="8" fillId="0" borderId="0" xfId="2" applyNumberFormat="1" applyFont="1" applyAlignment="1">
      <alignment horizontal="right" vertical="center"/>
    </xf>
    <xf numFmtId="0" fontId="6" fillId="0" borderId="0" xfId="2" applyFont="1" applyAlignment="1">
      <alignment horizontal="right" vertical="center"/>
    </xf>
    <xf numFmtId="0" fontId="6" fillId="2" borderId="0" xfId="2" applyFont="1" applyFill="1" applyAlignment="1">
      <alignment horizontal="right" vertical="center"/>
    </xf>
    <xf numFmtId="0" fontId="6" fillId="2" borderId="0" xfId="1" applyFont="1" applyFill="1" applyAlignment="1">
      <alignment horizontal="right" vertical="center"/>
    </xf>
    <xf numFmtId="0" fontId="6" fillId="2" borderId="9" xfId="1" applyFont="1" applyFill="1" applyBorder="1" applyAlignment="1">
      <alignment horizontal="left" vertical="center"/>
    </xf>
    <xf numFmtId="0" fontId="6" fillId="2" borderId="3" xfId="1" applyFont="1" applyFill="1" applyBorder="1" applyAlignment="1">
      <alignment horizontal="left" vertical="center"/>
    </xf>
    <xf numFmtId="0" fontId="6" fillId="0" borderId="0" xfId="1" applyFont="1" applyAlignment="1">
      <alignment horizontal="left"/>
    </xf>
    <xf numFmtId="0" fontId="6" fillId="0" borderId="0" xfId="1" applyFont="1" applyAlignment="1">
      <alignment horizontal="right"/>
    </xf>
    <xf numFmtId="4" fontId="7" fillId="0" borderId="4" xfId="1" applyNumberFormat="1" applyFont="1" applyBorder="1" applyAlignment="1">
      <alignment horizontal="right"/>
    </xf>
    <xf numFmtId="2" fontId="6" fillId="2" borderId="1" xfId="1" applyNumberFormat="1" applyFont="1" applyFill="1" applyBorder="1" applyAlignment="1">
      <alignment horizontal="right" vertical="center"/>
    </xf>
    <xf numFmtId="0" fontId="7" fillId="6" borderId="5" xfId="1" applyFont="1" applyFill="1" applyBorder="1" applyAlignment="1">
      <alignment horizontal="center" vertical="center" wrapText="1"/>
    </xf>
    <xf numFmtId="2" fontId="7" fillId="6" borderId="5" xfId="1" applyNumberFormat="1" applyFont="1" applyFill="1" applyBorder="1" applyAlignment="1">
      <alignment horizontal="center" vertical="center" wrapText="1"/>
    </xf>
    <xf numFmtId="0" fontId="7" fillId="7" borderId="6" xfId="1" applyFont="1" applyFill="1" applyBorder="1" applyAlignment="1">
      <alignment horizontal="center" vertical="center" wrapText="1"/>
    </xf>
    <xf numFmtId="0" fontId="6" fillId="5" borderId="11" xfId="1" applyFont="1" applyFill="1" applyBorder="1" applyAlignment="1">
      <alignment horizontal="left" vertical="center"/>
    </xf>
    <xf numFmtId="0" fontId="6" fillId="5" borderId="1" xfId="1" applyFont="1" applyFill="1" applyBorder="1" applyAlignment="1">
      <alignment horizontal="left" vertical="center"/>
    </xf>
    <xf numFmtId="17" fontId="7" fillId="6" borderId="5" xfId="1" quotePrefix="1" applyNumberFormat="1" applyFont="1" applyFill="1" applyBorder="1" applyAlignment="1">
      <alignment horizontal="center" vertical="center" wrapText="1"/>
    </xf>
    <xf numFmtId="2" fontId="6" fillId="2" borderId="3" xfId="1" applyNumberFormat="1" applyFont="1" applyFill="1" applyBorder="1" applyAlignment="1">
      <alignment horizontal="right" vertical="center"/>
    </xf>
    <xf numFmtId="0" fontId="7" fillId="6" borderId="14" xfId="1" applyFont="1" applyFill="1" applyBorder="1" applyAlignment="1">
      <alignment horizontal="center" vertical="center" wrapText="1"/>
    </xf>
    <xf numFmtId="4" fontId="6" fillId="2" borderId="1" xfId="1" applyNumberFormat="1" applyFont="1" applyFill="1" applyBorder="1" applyAlignment="1">
      <alignment horizontal="right" vertical="center"/>
    </xf>
    <xf numFmtId="4" fontId="7" fillId="2" borderId="12" xfId="1" applyNumberFormat="1" applyFont="1" applyFill="1" applyBorder="1" applyAlignment="1">
      <alignment horizontal="right" vertical="center"/>
    </xf>
    <xf numFmtId="4" fontId="6" fillId="2" borderId="2" xfId="1" applyNumberFormat="1" applyFont="1" applyFill="1" applyBorder="1" applyAlignment="1">
      <alignment horizontal="right" vertical="center"/>
    </xf>
    <xf numFmtId="4" fontId="7" fillId="2" borderId="8" xfId="1" applyNumberFormat="1" applyFont="1" applyFill="1" applyBorder="1" applyAlignment="1">
      <alignment horizontal="right" vertical="center"/>
    </xf>
    <xf numFmtId="4" fontId="6" fillId="2" borderId="2" xfId="1" applyNumberFormat="1" applyFont="1" applyFill="1" applyBorder="1" applyAlignment="1">
      <alignment horizontal="left" vertical="center"/>
    </xf>
    <xf numFmtId="4" fontId="6" fillId="2" borderId="3" xfId="1" applyNumberFormat="1" applyFont="1" applyFill="1" applyBorder="1" applyAlignment="1">
      <alignment horizontal="right" vertical="center"/>
    </xf>
    <xf numFmtId="4" fontId="7" fillId="2" borderId="10" xfId="1" applyNumberFormat="1" applyFont="1" applyFill="1" applyBorder="1" applyAlignment="1">
      <alignment horizontal="right" vertical="center"/>
    </xf>
    <xf numFmtId="0" fontId="6" fillId="4" borderId="7" xfId="1" applyFont="1" applyFill="1" applyBorder="1" applyAlignment="1">
      <alignment horizontal="left" vertical="center"/>
    </xf>
    <xf numFmtId="0" fontId="6" fillId="8" borderId="7" xfId="1" applyFont="1" applyFill="1" applyBorder="1" applyAlignment="1">
      <alignment horizontal="left" vertical="center"/>
    </xf>
    <xf numFmtId="2" fontId="7" fillId="6" borderId="15" xfId="1" applyNumberFormat="1" applyFont="1" applyFill="1" applyBorder="1" applyAlignment="1">
      <alignment horizontal="center" vertical="center" wrapText="1"/>
    </xf>
    <xf numFmtId="2" fontId="6" fillId="2" borderId="16" xfId="1" applyNumberFormat="1" applyFont="1" applyFill="1" applyBorder="1" applyAlignment="1">
      <alignment horizontal="right" vertical="center"/>
    </xf>
    <xf numFmtId="0" fontId="6" fillId="5" borderId="17" xfId="1" applyFont="1" applyFill="1" applyBorder="1" applyAlignment="1">
      <alignment horizontal="left" vertical="center"/>
    </xf>
    <xf numFmtId="0" fontId="6" fillId="5" borderId="18" xfId="1" applyFont="1" applyFill="1" applyBorder="1" applyAlignment="1">
      <alignment horizontal="left" vertical="center"/>
    </xf>
    <xf numFmtId="2" fontId="6" fillId="2" borderId="18" xfId="1" applyNumberFormat="1" applyFont="1" applyFill="1" applyBorder="1" applyAlignment="1">
      <alignment horizontal="right" vertical="center"/>
    </xf>
    <xf numFmtId="4" fontId="6" fillId="2" borderId="18" xfId="1" applyNumberFormat="1" applyFont="1" applyFill="1" applyBorder="1" applyAlignment="1">
      <alignment horizontal="right" vertical="center"/>
    </xf>
    <xf numFmtId="4" fontId="6" fillId="2" borderId="5" xfId="1" applyNumberFormat="1" applyFont="1" applyFill="1" applyBorder="1" applyAlignment="1">
      <alignment horizontal="right" vertical="center"/>
    </xf>
    <xf numFmtId="2" fontId="6" fillId="2" borderId="19" xfId="1" applyNumberFormat="1" applyFont="1" applyFill="1" applyBorder="1" applyAlignment="1">
      <alignment horizontal="right" vertical="center"/>
    </xf>
    <xf numFmtId="4" fontId="7" fillId="2" borderId="20" xfId="1" applyNumberFormat="1" applyFont="1" applyFill="1" applyBorder="1" applyAlignment="1">
      <alignment horizontal="right" vertical="center"/>
    </xf>
    <xf numFmtId="2" fontId="6" fillId="5" borderId="1" xfId="1" applyNumberFormat="1" applyFont="1" applyFill="1" applyBorder="1" applyAlignment="1">
      <alignment horizontal="right" vertical="center"/>
    </xf>
    <xf numFmtId="2" fontId="6" fillId="5" borderId="18" xfId="1" applyNumberFormat="1" applyFont="1" applyFill="1" applyBorder="1" applyAlignment="1">
      <alignment horizontal="right" vertical="center"/>
    </xf>
    <xf numFmtId="2" fontId="6" fillId="5" borderId="2" xfId="1" applyNumberFormat="1" applyFont="1" applyFill="1" applyBorder="1" applyAlignment="1">
      <alignment horizontal="right" vertical="center"/>
    </xf>
    <xf numFmtId="2" fontId="8" fillId="2" borderId="2" xfId="1" applyNumberFormat="1" applyFont="1" applyFill="1" applyBorder="1" applyAlignment="1">
      <alignment horizontal="right" vertical="center"/>
    </xf>
    <xf numFmtId="0" fontId="10" fillId="0" borderId="0" xfId="4" applyFont="1" applyAlignment="1">
      <alignment horizontal="center"/>
    </xf>
    <xf numFmtId="2" fontId="10" fillId="0" borderId="0" xfId="4" applyNumberFormat="1" applyFont="1"/>
    <xf numFmtId="0" fontId="3" fillId="0" borderId="0" xfId="4" applyFont="1" applyAlignment="1">
      <alignment horizontal="center"/>
    </xf>
    <xf numFmtId="0" fontId="10" fillId="2" borderId="0" xfId="4" applyFont="1" applyFill="1" applyAlignment="1">
      <alignment horizontal="center" vertical="center" wrapText="1"/>
    </xf>
    <xf numFmtId="2" fontId="10" fillId="2" borderId="0" xfId="4" applyNumberFormat="1" applyFont="1" applyFill="1" applyAlignment="1">
      <alignment vertical="center" wrapText="1"/>
    </xf>
    <xf numFmtId="0" fontId="10" fillId="0" borderId="0" xfId="4" applyFont="1" applyAlignment="1">
      <alignment horizontal="right" vertical="center"/>
    </xf>
    <xf numFmtId="2" fontId="10" fillId="0" borderId="0" xfId="4" applyNumberFormat="1" applyFont="1" applyAlignment="1">
      <alignment vertical="center"/>
    </xf>
    <xf numFmtId="0" fontId="3" fillId="0" borderId="0" xfId="4" applyFont="1" applyAlignment="1">
      <alignment horizontal="right" vertical="center"/>
    </xf>
    <xf numFmtId="0" fontId="3" fillId="0" borderId="0" xfId="4" applyFont="1" applyAlignment="1">
      <alignment horizontal="left" vertical="center"/>
    </xf>
    <xf numFmtId="164" fontId="11" fillId="0" borderId="0" xfId="6" applyNumberFormat="1" applyFont="1" applyAlignment="1">
      <alignment horizontal="right" vertical="center"/>
    </xf>
    <xf numFmtId="14" fontId="11" fillId="0" borderId="0" xfId="6" applyNumberFormat="1" applyFont="1" applyAlignment="1">
      <alignment horizontal="right" vertical="center"/>
    </xf>
    <xf numFmtId="1" fontId="11" fillId="0" borderId="0" xfId="6" applyNumberFormat="1" applyFont="1" applyAlignment="1">
      <alignment horizontal="right" vertical="center"/>
    </xf>
    <xf numFmtId="0" fontId="11" fillId="0" borderId="0" xfId="6" applyFont="1" applyAlignment="1">
      <alignment horizontal="right" vertical="center"/>
    </xf>
    <xf numFmtId="0" fontId="11" fillId="3" borderId="0" xfId="6" applyFont="1" applyFill="1" applyAlignment="1">
      <alignment horizontal="right" vertical="center"/>
    </xf>
    <xf numFmtId="1" fontId="11" fillId="3" borderId="0" xfId="6" applyNumberFormat="1" applyFont="1" applyFill="1" applyAlignment="1">
      <alignment horizontal="right" vertical="center"/>
    </xf>
    <xf numFmtId="0" fontId="3" fillId="3" borderId="0" xfId="4" applyFont="1" applyFill="1" applyAlignment="1">
      <alignment horizontal="right" vertical="center"/>
    </xf>
    <xf numFmtId="1" fontId="11" fillId="2" borderId="0" xfId="6" applyNumberFormat="1" applyFont="1" applyFill="1" applyAlignment="1">
      <alignment horizontal="right" vertical="center"/>
    </xf>
    <xf numFmtId="0" fontId="11" fillId="4" borderId="0" xfId="6" applyFont="1" applyFill="1" applyAlignment="1">
      <alignment horizontal="right" vertical="center"/>
    </xf>
    <xf numFmtId="1" fontId="11" fillId="4" borderId="0" xfId="6" applyNumberFormat="1" applyFont="1" applyFill="1" applyAlignment="1">
      <alignment horizontal="right" vertical="center"/>
    </xf>
    <xf numFmtId="0" fontId="3" fillId="4" borderId="0" xfId="4" applyFont="1" applyFill="1" applyAlignment="1">
      <alignment horizontal="right" vertical="center"/>
    </xf>
    <xf numFmtId="49" fontId="11" fillId="0" borderId="0" xfId="6" applyNumberFormat="1" applyFont="1" applyAlignment="1">
      <alignment horizontal="right" vertical="center"/>
    </xf>
    <xf numFmtId="0" fontId="3" fillId="0" borderId="0" xfId="6" applyFont="1" applyAlignment="1">
      <alignment horizontal="right" vertical="center"/>
    </xf>
    <xf numFmtId="1" fontId="3" fillId="0" borderId="0" xfId="6" applyNumberFormat="1" applyFont="1" applyAlignment="1">
      <alignment horizontal="right" vertical="center"/>
    </xf>
    <xf numFmtId="14" fontId="3" fillId="0" borderId="0" xfId="6" applyNumberFormat="1" applyFont="1" applyAlignment="1">
      <alignment horizontal="right" vertical="center"/>
    </xf>
    <xf numFmtId="0" fontId="10" fillId="2" borderId="0" xfId="4" applyFont="1" applyFill="1" applyAlignment="1">
      <alignment horizontal="right" vertical="center"/>
    </xf>
    <xf numFmtId="2" fontId="10" fillId="2" borderId="0" xfId="4" applyNumberFormat="1" applyFont="1" applyFill="1" applyAlignment="1">
      <alignment vertical="center"/>
    </xf>
    <xf numFmtId="14" fontId="3" fillId="2" borderId="0" xfId="6" applyNumberFormat="1" applyFont="1" applyFill="1" applyAlignment="1">
      <alignment horizontal="right" vertical="center"/>
    </xf>
    <xf numFmtId="0" fontId="3" fillId="2" borderId="0" xfId="6" applyFont="1" applyFill="1" applyAlignment="1">
      <alignment horizontal="right" vertical="center"/>
    </xf>
    <xf numFmtId="1" fontId="3" fillId="2" borderId="0" xfId="6" applyNumberFormat="1" applyFont="1" applyFill="1" applyAlignment="1">
      <alignment horizontal="right" vertical="center"/>
    </xf>
    <xf numFmtId="0" fontId="3" fillId="2" borderId="0" xfId="4" applyFont="1" applyFill="1" applyAlignment="1">
      <alignment horizontal="right" vertical="center"/>
    </xf>
    <xf numFmtId="0" fontId="3" fillId="0" borderId="0" xfId="4" applyFont="1" applyAlignment="1">
      <alignment horizontal="right"/>
    </xf>
    <xf numFmtId="0" fontId="3" fillId="2" borderId="0" xfId="4" applyFont="1" applyFill="1" applyAlignment="1">
      <alignment horizontal="right"/>
    </xf>
    <xf numFmtId="0" fontId="3" fillId="0" borderId="0" xfId="4" applyFont="1" applyAlignment="1">
      <alignment horizontal="left"/>
    </xf>
    <xf numFmtId="0" fontId="3" fillId="2" borderId="0" xfId="4" applyFont="1" applyFill="1" applyAlignment="1">
      <alignment horizontal="left"/>
    </xf>
    <xf numFmtId="0" fontId="10" fillId="0" borderId="0" xfId="4" applyFont="1" applyAlignment="1">
      <alignment horizontal="right"/>
    </xf>
    <xf numFmtId="1" fontId="3" fillId="0" borderId="0" xfId="4" applyNumberFormat="1" applyFont="1" applyAlignment="1">
      <alignment horizontal="center"/>
    </xf>
    <xf numFmtId="0" fontId="12" fillId="2" borderId="7" xfId="4" applyFont="1" applyFill="1" applyBorder="1" applyAlignment="1">
      <alignment horizontal="center" vertical="center"/>
    </xf>
    <xf numFmtId="0" fontId="12" fillId="2" borderId="2" xfId="4" applyFont="1" applyFill="1" applyBorder="1" applyAlignment="1">
      <alignment horizontal="left" vertical="center"/>
    </xf>
    <xf numFmtId="0" fontId="12" fillId="2" borderId="2" xfId="4" applyFont="1" applyFill="1" applyBorder="1" applyAlignment="1">
      <alignment horizontal="left"/>
    </xf>
    <xf numFmtId="2" fontId="12" fillId="2" borderId="2" xfId="4" applyNumberFormat="1" applyFont="1" applyFill="1" applyBorder="1" applyAlignment="1">
      <alignment horizontal="right" vertical="center"/>
    </xf>
    <xf numFmtId="1" fontId="12" fillId="2" borderId="2" xfId="4" applyNumberFormat="1" applyFont="1" applyFill="1" applyBorder="1" applyAlignment="1">
      <alignment horizontal="center" wrapText="1"/>
    </xf>
    <xf numFmtId="0" fontId="12" fillId="2" borderId="2" xfId="4" applyFont="1" applyFill="1" applyBorder="1" applyAlignment="1">
      <alignment horizontal="left" wrapText="1"/>
    </xf>
    <xf numFmtId="14" fontId="12" fillId="2" borderId="8" xfId="4" applyNumberFormat="1" applyFont="1" applyFill="1" applyBorder="1" applyAlignment="1">
      <alignment horizontal="right" vertical="center"/>
    </xf>
    <xf numFmtId="0" fontId="12" fillId="2" borderId="9" xfId="4" applyFont="1" applyFill="1" applyBorder="1" applyAlignment="1">
      <alignment horizontal="center" vertical="center"/>
    </xf>
    <xf numFmtId="0" fontId="12" fillId="2" borderId="3" xfId="4" applyFont="1" applyFill="1" applyBorder="1" applyAlignment="1">
      <alignment horizontal="left" vertical="center"/>
    </xf>
    <xf numFmtId="0" fontId="12" fillId="2" borderId="3" xfId="4" applyFont="1" applyFill="1" applyBorder="1" applyAlignment="1">
      <alignment horizontal="left"/>
    </xf>
    <xf numFmtId="2" fontId="12" fillId="2" borderId="3" xfId="4" applyNumberFormat="1" applyFont="1" applyFill="1" applyBorder="1" applyAlignment="1">
      <alignment horizontal="right" vertical="center"/>
    </xf>
    <xf numFmtId="1" fontId="12" fillId="2" borderId="3" xfId="4" applyNumberFormat="1" applyFont="1" applyFill="1" applyBorder="1" applyAlignment="1">
      <alignment horizontal="center" wrapText="1"/>
    </xf>
    <xf numFmtId="0" fontId="12" fillId="2" borderId="3" xfId="4" applyFont="1" applyFill="1" applyBorder="1" applyAlignment="1">
      <alignment horizontal="left" wrapText="1"/>
    </xf>
    <xf numFmtId="14" fontId="12" fillId="2" borderId="10" xfId="4" applyNumberFormat="1" applyFont="1" applyFill="1" applyBorder="1" applyAlignment="1">
      <alignment horizontal="right" vertical="center"/>
    </xf>
    <xf numFmtId="0" fontId="12" fillId="2" borderId="11" xfId="4" applyFont="1" applyFill="1" applyBorder="1" applyAlignment="1">
      <alignment horizontal="center" vertical="center"/>
    </xf>
    <xf numFmtId="0" fontId="12" fillId="2" borderId="1" xfId="4" applyFont="1" applyFill="1" applyBorder="1" applyAlignment="1">
      <alignment horizontal="left" vertical="center"/>
    </xf>
    <xf numFmtId="2" fontId="12" fillId="0" borderId="1" xfId="5" applyNumberFormat="1" applyFont="1" applyFill="1" applyBorder="1" applyAlignment="1">
      <alignment horizontal="right" vertical="center"/>
    </xf>
    <xf numFmtId="4" fontId="12" fillId="0" borderId="1" xfId="4" applyNumberFormat="1" applyFont="1" applyBorder="1" applyAlignment="1">
      <alignment vertical="center"/>
    </xf>
    <xf numFmtId="14" fontId="12" fillId="0" borderId="12" xfId="4" applyNumberFormat="1" applyFont="1" applyBorder="1" applyAlignment="1">
      <alignment horizontal="right" vertical="center"/>
    </xf>
    <xf numFmtId="2" fontId="12" fillId="0" borderId="2" xfId="5" applyNumberFormat="1" applyFont="1" applyFill="1" applyBorder="1" applyAlignment="1">
      <alignment horizontal="right" vertical="center"/>
    </xf>
    <xf numFmtId="0" fontId="12" fillId="0" borderId="2" xfId="4" applyFont="1" applyBorder="1" applyAlignment="1">
      <alignment vertical="center"/>
    </xf>
    <xf numFmtId="14" fontId="12" fillId="0" borderId="8" xfId="4" applyNumberFormat="1" applyFont="1" applyBorder="1" applyAlignment="1">
      <alignment horizontal="right" vertical="center"/>
    </xf>
    <xf numFmtId="2" fontId="12" fillId="0" borderId="2" xfId="4" applyNumberFormat="1" applyFont="1" applyBorder="1" applyAlignment="1">
      <alignment horizontal="right" vertical="center"/>
    </xf>
    <xf numFmtId="0" fontId="13" fillId="0" borderId="2" xfId="4" applyFont="1" applyBorder="1" applyAlignment="1">
      <alignment vertical="center"/>
    </xf>
    <xf numFmtId="4" fontId="12" fillId="0" borderId="2" xfId="4" applyNumberFormat="1" applyFont="1" applyBorder="1" applyAlignment="1">
      <alignment vertical="center"/>
    </xf>
    <xf numFmtId="14" fontId="13" fillId="0" borderId="8" xfId="4" applyNumberFormat="1" applyFont="1" applyBorder="1" applyAlignment="1">
      <alignment horizontal="right"/>
    </xf>
    <xf numFmtId="0" fontId="12" fillId="0" borderId="7" xfId="4" applyFont="1" applyBorder="1" applyAlignment="1">
      <alignment horizontal="center"/>
    </xf>
    <xf numFmtId="0" fontId="12" fillId="0" borderId="2" xfId="4" applyFont="1" applyBorder="1" applyAlignment="1">
      <alignment horizontal="left"/>
    </xf>
    <xf numFmtId="2" fontId="12" fillId="0" borderId="2" xfId="4" applyNumberFormat="1" applyFont="1" applyBorder="1" applyAlignment="1">
      <alignment horizontal="right"/>
    </xf>
    <xf numFmtId="0" fontId="12" fillId="0" borderId="2" xfId="4" applyFont="1" applyBorder="1"/>
    <xf numFmtId="14" fontId="12" fillId="0" borderId="8" xfId="4" applyNumberFormat="1" applyFont="1" applyBorder="1" applyAlignment="1">
      <alignment horizontal="right"/>
    </xf>
    <xf numFmtId="0" fontId="12" fillId="0" borderId="17" xfId="4" applyFont="1" applyBorder="1" applyAlignment="1">
      <alignment horizontal="center"/>
    </xf>
    <xf numFmtId="0" fontId="12" fillId="0" borderId="18" xfId="4" applyFont="1" applyBorder="1" applyAlignment="1">
      <alignment horizontal="left"/>
    </xf>
    <xf numFmtId="0" fontId="12" fillId="2" borderId="18" xfId="4" applyFont="1" applyFill="1" applyBorder="1" applyAlignment="1">
      <alignment horizontal="left"/>
    </xf>
    <xf numFmtId="2" fontId="12" fillId="0" borderId="18" xfId="4" applyNumberFormat="1" applyFont="1" applyBorder="1" applyAlignment="1">
      <alignment horizontal="right"/>
    </xf>
    <xf numFmtId="2" fontId="12" fillId="0" borderId="18" xfId="4" applyNumberFormat="1" applyFont="1" applyBorder="1" applyAlignment="1">
      <alignment horizontal="right" vertical="center"/>
    </xf>
    <xf numFmtId="0" fontId="12" fillId="0" borderId="18" xfId="4" applyFont="1" applyBorder="1"/>
    <xf numFmtId="14" fontId="12" fillId="0" borderId="20" xfId="4" applyNumberFormat="1" applyFont="1" applyBorder="1" applyAlignment="1">
      <alignment horizontal="right"/>
    </xf>
    <xf numFmtId="0" fontId="12" fillId="0" borderId="7" xfId="4" applyFont="1" applyBorder="1" applyAlignment="1">
      <alignment horizontal="left"/>
    </xf>
    <xf numFmtId="0" fontId="12" fillId="0" borderId="8" xfId="4" applyFont="1" applyBorder="1" applyAlignment="1">
      <alignment horizontal="right"/>
    </xf>
    <xf numFmtId="0" fontId="12" fillId="0" borderId="9" xfId="4" applyFont="1" applyBorder="1" applyAlignment="1">
      <alignment horizontal="left"/>
    </xf>
    <xf numFmtId="0" fontId="12" fillId="0" borderId="3" xfId="4" applyFont="1" applyBorder="1" applyAlignment="1">
      <alignment horizontal="left"/>
    </xf>
    <xf numFmtId="2" fontId="12" fillId="0" borderId="3" xfId="4" applyNumberFormat="1" applyFont="1" applyBorder="1" applyAlignment="1">
      <alignment horizontal="right"/>
    </xf>
    <xf numFmtId="2" fontId="12" fillId="0" borderId="3" xfId="4" applyNumberFormat="1" applyFont="1" applyBorder="1" applyAlignment="1">
      <alignment horizontal="right" vertical="center"/>
    </xf>
    <xf numFmtId="0" fontId="12" fillId="0" borderId="3" xfId="4" applyFont="1" applyBorder="1"/>
    <xf numFmtId="0" fontId="12" fillId="0" borderId="10" xfId="4" applyFont="1" applyBorder="1" applyAlignment="1">
      <alignment horizontal="right"/>
    </xf>
    <xf numFmtId="0" fontId="14" fillId="6" borderId="23" xfId="4" applyFont="1" applyFill="1" applyBorder="1" applyAlignment="1">
      <alignment horizontal="center" vertical="center" wrapText="1"/>
    </xf>
    <xf numFmtId="0" fontId="14" fillId="6" borderId="24" xfId="4" applyFont="1" applyFill="1" applyBorder="1" applyAlignment="1">
      <alignment horizontal="center" vertical="center" wrapText="1"/>
    </xf>
    <xf numFmtId="1" fontId="14" fillId="6" borderId="24" xfId="4" applyNumberFormat="1" applyFont="1" applyFill="1" applyBorder="1" applyAlignment="1">
      <alignment horizontal="center" vertical="center" wrapText="1"/>
    </xf>
    <xf numFmtId="0" fontId="15" fillId="6" borderId="24" xfId="4" applyFont="1" applyFill="1" applyBorder="1" applyAlignment="1">
      <alignment horizontal="center" vertical="center" wrapText="1"/>
    </xf>
    <xf numFmtId="0" fontId="14" fillId="6" borderId="25" xfId="4" applyFont="1" applyFill="1" applyBorder="1" applyAlignment="1">
      <alignment horizontal="center" vertical="center" wrapText="1"/>
    </xf>
    <xf numFmtId="0" fontId="2" fillId="0" borderId="0" xfId="1" applyFont="1" applyAlignment="1">
      <alignment horizontal="center" vertical="center"/>
    </xf>
    <xf numFmtId="0" fontId="2" fillId="0" borderId="13" xfId="1" applyFont="1" applyBorder="1" applyAlignment="1">
      <alignment horizontal="center" vertical="center"/>
    </xf>
    <xf numFmtId="0" fontId="2" fillId="0" borderId="21" xfId="4" applyFont="1" applyBorder="1" applyAlignment="1">
      <alignment horizontal="center" vertical="center"/>
    </xf>
    <xf numFmtId="0" fontId="2" fillId="0" borderId="22" xfId="4" applyFont="1" applyBorder="1" applyAlignment="1">
      <alignment horizontal="center" vertical="center"/>
    </xf>
  </cellXfs>
  <cellStyles count="7">
    <cellStyle name="Excel Built-in Normal" xfId="1" xr:uid="{00000000-0005-0000-0000-000000000000}"/>
    <cellStyle name="Excel Built-in Normal 2" xfId="4" xr:uid="{B75214E6-CB04-4A05-8D58-2330B326589A}"/>
    <cellStyle name="Normal" xfId="0" builtinId="0"/>
    <cellStyle name="Normal 2" xfId="3" xr:uid="{00000000-0005-0000-0000-000002000000}"/>
    <cellStyle name="Normal 3" xfId="2" xr:uid="{00000000-0005-0000-0000-000003000000}"/>
    <cellStyle name="Normal 3 2" xfId="6" xr:uid="{C1F58B47-81BD-4E26-896F-A29A71B347E4}"/>
    <cellStyle name="Percent 2" xfId="5" xr:uid="{7041628A-2C56-4141-A450-070A0F755914}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calcChain" Target="calcChain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_rels/sheet2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>
    <pageSetUpPr fitToPage="1"/>
  </sheetPr>
  <dimension ref="A1:T63"/>
  <sheetViews>
    <sheetView tabSelected="1" zoomScale="90" zoomScaleNormal="90" workbookViewId="0">
      <selection activeCell="C2" sqref="C1:D1048576"/>
    </sheetView>
  </sheetViews>
  <sheetFormatPr defaultColWidth="5.109375" defaultRowHeight="21"/>
  <cols>
    <col min="1" max="1" width="3.33203125" style="4" bestFit="1" customWidth="1"/>
    <col min="2" max="2" width="5" style="2" customWidth="1"/>
    <col min="3" max="3" width="13.6640625" style="2" customWidth="1"/>
    <col min="4" max="4" width="19.88671875" style="2" customWidth="1"/>
    <col min="5" max="5" width="13.6640625" style="2" customWidth="1"/>
    <col min="6" max="7" width="12.44140625" style="4" customWidth="1"/>
    <col min="8" max="9" width="12.5546875" style="5" customWidth="1"/>
    <col min="10" max="10" width="17" style="5" bestFit="1" customWidth="1"/>
    <col min="11" max="11" width="17" style="5" customWidth="1"/>
    <col min="12" max="13" width="11.6640625" style="4" customWidth="1"/>
    <col min="14" max="14" width="13" style="4" customWidth="1"/>
    <col min="15" max="15" width="14.109375" style="4" bestFit="1" customWidth="1"/>
    <col min="16" max="17" width="12.33203125" style="3" customWidth="1"/>
    <col min="18" max="18" width="14.6640625" style="4" customWidth="1"/>
    <col min="19" max="19" width="8.77734375" style="4" bestFit="1" customWidth="1"/>
    <col min="20" max="20" width="10.5546875" style="4" bestFit="1" customWidth="1"/>
    <col min="21" max="261" width="5.109375" style="4"/>
    <col min="262" max="262" width="8.44140625" style="4" customWidth="1"/>
    <col min="263" max="263" width="18.44140625" style="4" bestFit="1" customWidth="1"/>
    <col min="264" max="264" width="21.88671875" style="4" customWidth="1"/>
    <col min="265" max="265" width="27.88671875" style="4" bestFit="1" customWidth="1"/>
    <col min="266" max="266" width="12.109375" style="4" customWidth="1"/>
    <col min="267" max="268" width="21.5546875" style="4" customWidth="1"/>
    <col min="269" max="269" width="20.6640625" style="4" customWidth="1"/>
    <col min="270" max="270" width="19.33203125" style="4" customWidth="1"/>
    <col min="271" max="271" width="22.109375" style="4" bestFit="1" customWidth="1"/>
    <col min="272" max="272" width="29.88671875" style="4" customWidth="1"/>
    <col min="273" max="273" width="25.5546875" style="4" customWidth="1"/>
    <col min="274" max="274" width="25.44140625" style="4" customWidth="1"/>
    <col min="275" max="517" width="5.109375" style="4"/>
    <col min="518" max="518" width="8.44140625" style="4" customWidth="1"/>
    <col min="519" max="519" width="18.44140625" style="4" bestFit="1" customWidth="1"/>
    <col min="520" max="520" width="21.88671875" style="4" customWidth="1"/>
    <col min="521" max="521" width="27.88671875" style="4" bestFit="1" customWidth="1"/>
    <col min="522" max="522" width="12.109375" style="4" customWidth="1"/>
    <col min="523" max="524" width="21.5546875" style="4" customWidth="1"/>
    <col min="525" max="525" width="20.6640625" style="4" customWidth="1"/>
    <col min="526" max="526" width="19.33203125" style="4" customWidth="1"/>
    <col min="527" max="527" width="22.109375" style="4" bestFit="1" customWidth="1"/>
    <col min="528" max="528" width="29.88671875" style="4" customWidth="1"/>
    <col min="529" max="529" width="25.5546875" style="4" customWidth="1"/>
    <col min="530" max="530" width="25.44140625" style="4" customWidth="1"/>
    <col min="531" max="773" width="5.109375" style="4"/>
    <col min="774" max="774" width="8.44140625" style="4" customWidth="1"/>
    <col min="775" max="775" width="18.44140625" style="4" bestFit="1" customWidth="1"/>
    <col min="776" max="776" width="21.88671875" style="4" customWidth="1"/>
    <col min="777" max="777" width="27.88671875" style="4" bestFit="1" customWidth="1"/>
    <col min="778" max="778" width="12.109375" style="4" customWidth="1"/>
    <col min="779" max="780" width="21.5546875" style="4" customWidth="1"/>
    <col min="781" max="781" width="20.6640625" style="4" customWidth="1"/>
    <col min="782" max="782" width="19.33203125" style="4" customWidth="1"/>
    <col min="783" max="783" width="22.109375" style="4" bestFit="1" customWidth="1"/>
    <col min="784" max="784" width="29.88671875" style="4" customWidth="1"/>
    <col min="785" max="785" width="25.5546875" style="4" customWidth="1"/>
    <col min="786" max="786" width="25.44140625" style="4" customWidth="1"/>
    <col min="787" max="1029" width="5.109375" style="4"/>
    <col min="1030" max="1030" width="8.44140625" style="4" customWidth="1"/>
    <col min="1031" max="1031" width="18.44140625" style="4" bestFit="1" customWidth="1"/>
    <col min="1032" max="1032" width="21.88671875" style="4" customWidth="1"/>
    <col min="1033" max="1033" width="27.88671875" style="4" bestFit="1" customWidth="1"/>
    <col min="1034" max="1034" width="12.109375" style="4" customWidth="1"/>
    <col min="1035" max="1036" width="21.5546875" style="4" customWidth="1"/>
    <col min="1037" max="1037" width="20.6640625" style="4" customWidth="1"/>
    <col min="1038" max="1038" width="19.33203125" style="4" customWidth="1"/>
    <col min="1039" max="1039" width="22.109375" style="4" bestFit="1" customWidth="1"/>
    <col min="1040" max="1040" width="29.88671875" style="4" customWidth="1"/>
    <col min="1041" max="1041" width="25.5546875" style="4" customWidth="1"/>
    <col min="1042" max="1042" width="25.44140625" style="4" customWidth="1"/>
    <col min="1043" max="1285" width="5.109375" style="4"/>
    <col min="1286" max="1286" width="8.44140625" style="4" customWidth="1"/>
    <col min="1287" max="1287" width="18.44140625" style="4" bestFit="1" customWidth="1"/>
    <col min="1288" max="1288" width="21.88671875" style="4" customWidth="1"/>
    <col min="1289" max="1289" width="27.88671875" style="4" bestFit="1" customWidth="1"/>
    <col min="1290" max="1290" width="12.109375" style="4" customWidth="1"/>
    <col min="1291" max="1292" width="21.5546875" style="4" customWidth="1"/>
    <col min="1293" max="1293" width="20.6640625" style="4" customWidth="1"/>
    <col min="1294" max="1294" width="19.33203125" style="4" customWidth="1"/>
    <col min="1295" max="1295" width="22.109375" style="4" bestFit="1" customWidth="1"/>
    <col min="1296" max="1296" width="29.88671875" style="4" customWidth="1"/>
    <col min="1297" max="1297" width="25.5546875" style="4" customWidth="1"/>
    <col min="1298" max="1298" width="25.44140625" style="4" customWidth="1"/>
    <col min="1299" max="1541" width="5.109375" style="4"/>
    <col min="1542" max="1542" width="8.44140625" style="4" customWidth="1"/>
    <col min="1543" max="1543" width="18.44140625" style="4" bestFit="1" customWidth="1"/>
    <col min="1544" max="1544" width="21.88671875" style="4" customWidth="1"/>
    <col min="1545" max="1545" width="27.88671875" style="4" bestFit="1" customWidth="1"/>
    <col min="1546" max="1546" width="12.109375" style="4" customWidth="1"/>
    <col min="1547" max="1548" width="21.5546875" style="4" customWidth="1"/>
    <col min="1549" max="1549" width="20.6640625" style="4" customWidth="1"/>
    <col min="1550" max="1550" width="19.33203125" style="4" customWidth="1"/>
    <col min="1551" max="1551" width="22.109375" style="4" bestFit="1" customWidth="1"/>
    <col min="1552" max="1552" width="29.88671875" style="4" customWidth="1"/>
    <col min="1553" max="1553" width="25.5546875" style="4" customWidth="1"/>
    <col min="1554" max="1554" width="25.44140625" style="4" customWidth="1"/>
    <col min="1555" max="1797" width="5.109375" style="4"/>
    <col min="1798" max="1798" width="8.44140625" style="4" customWidth="1"/>
    <col min="1799" max="1799" width="18.44140625" style="4" bestFit="1" customWidth="1"/>
    <col min="1800" max="1800" width="21.88671875" style="4" customWidth="1"/>
    <col min="1801" max="1801" width="27.88671875" style="4" bestFit="1" customWidth="1"/>
    <col min="1802" max="1802" width="12.109375" style="4" customWidth="1"/>
    <col min="1803" max="1804" width="21.5546875" style="4" customWidth="1"/>
    <col min="1805" max="1805" width="20.6640625" style="4" customWidth="1"/>
    <col min="1806" max="1806" width="19.33203125" style="4" customWidth="1"/>
    <col min="1807" max="1807" width="22.109375" style="4" bestFit="1" customWidth="1"/>
    <col min="1808" max="1808" width="29.88671875" style="4" customWidth="1"/>
    <col min="1809" max="1809" width="25.5546875" style="4" customWidth="1"/>
    <col min="1810" max="1810" width="25.44140625" style="4" customWidth="1"/>
    <col min="1811" max="2053" width="5.109375" style="4"/>
    <col min="2054" max="2054" width="8.44140625" style="4" customWidth="1"/>
    <col min="2055" max="2055" width="18.44140625" style="4" bestFit="1" customWidth="1"/>
    <col min="2056" max="2056" width="21.88671875" style="4" customWidth="1"/>
    <col min="2057" max="2057" width="27.88671875" style="4" bestFit="1" customWidth="1"/>
    <col min="2058" max="2058" width="12.109375" style="4" customWidth="1"/>
    <col min="2059" max="2060" width="21.5546875" style="4" customWidth="1"/>
    <col min="2061" max="2061" width="20.6640625" style="4" customWidth="1"/>
    <col min="2062" max="2062" width="19.33203125" style="4" customWidth="1"/>
    <col min="2063" max="2063" width="22.109375" style="4" bestFit="1" customWidth="1"/>
    <col min="2064" max="2064" width="29.88671875" style="4" customWidth="1"/>
    <col min="2065" max="2065" width="25.5546875" style="4" customWidth="1"/>
    <col min="2066" max="2066" width="25.44140625" style="4" customWidth="1"/>
    <col min="2067" max="2309" width="5.109375" style="4"/>
    <col min="2310" max="2310" width="8.44140625" style="4" customWidth="1"/>
    <col min="2311" max="2311" width="18.44140625" style="4" bestFit="1" customWidth="1"/>
    <col min="2312" max="2312" width="21.88671875" style="4" customWidth="1"/>
    <col min="2313" max="2313" width="27.88671875" style="4" bestFit="1" customWidth="1"/>
    <col min="2314" max="2314" width="12.109375" style="4" customWidth="1"/>
    <col min="2315" max="2316" width="21.5546875" style="4" customWidth="1"/>
    <col min="2317" max="2317" width="20.6640625" style="4" customWidth="1"/>
    <col min="2318" max="2318" width="19.33203125" style="4" customWidth="1"/>
    <col min="2319" max="2319" width="22.109375" style="4" bestFit="1" customWidth="1"/>
    <col min="2320" max="2320" width="29.88671875" style="4" customWidth="1"/>
    <col min="2321" max="2321" width="25.5546875" style="4" customWidth="1"/>
    <col min="2322" max="2322" width="25.44140625" style="4" customWidth="1"/>
    <col min="2323" max="2565" width="5.109375" style="4"/>
    <col min="2566" max="2566" width="8.44140625" style="4" customWidth="1"/>
    <col min="2567" max="2567" width="18.44140625" style="4" bestFit="1" customWidth="1"/>
    <col min="2568" max="2568" width="21.88671875" style="4" customWidth="1"/>
    <col min="2569" max="2569" width="27.88671875" style="4" bestFit="1" customWidth="1"/>
    <col min="2570" max="2570" width="12.109375" style="4" customWidth="1"/>
    <col min="2571" max="2572" width="21.5546875" style="4" customWidth="1"/>
    <col min="2573" max="2573" width="20.6640625" style="4" customWidth="1"/>
    <col min="2574" max="2574" width="19.33203125" style="4" customWidth="1"/>
    <col min="2575" max="2575" width="22.109375" style="4" bestFit="1" customWidth="1"/>
    <col min="2576" max="2576" width="29.88671875" style="4" customWidth="1"/>
    <col min="2577" max="2577" width="25.5546875" style="4" customWidth="1"/>
    <col min="2578" max="2578" width="25.44140625" style="4" customWidth="1"/>
    <col min="2579" max="2821" width="5.109375" style="4"/>
    <col min="2822" max="2822" width="8.44140625" style="4" customWidth="1"/>
    <col min="2823" max="2823" width="18.44140625" style="4" bestFit="1" customWidth="1"/>
    <col min="2824" max="2824" width="21.88671875" style="4" customWidth="1"/>
    <col min="2825" max="2825" width="27.88671875" style="4" bestFit="1" customWidth="1"/>
    <col min="2826" max="2826" width="12.109375" style="4" customWidth="1"/>
    <col min="2827" max="2828" width="21.5546875" style="4" customWidth="1"/>
    <col min="2829" max="2829" width="20.6640625" style="4" customWidth="1"/>
    <col min="2830" max="2830" width="19.33203125" style="4" customWidth="1"/>
    <col min="2831" max="2831" width="22.109375" style="4" bestFit="1" customWidth="1"/>
    <col min="2832" max="2832" width="29.88671875" style="4" customWidth="1"/>
    <col min="2833" max="2833" width="25.5546875" style="4" customWidth="1"/>
    <col min="2834" max="2834" width="25.44140625" style="4" customWidth="1"/>
    <col min="2835" max="3077" width="5.109375" style="4"/>
    <col min="3078" max="3078" width="8.44140625" style="4" customWidth="1"/>
    <col min="3079" max="3079" width="18.44140625" style="4" bestFit="1" customWidth="1"/>
    <col min="3080" max="3080" width="21.88671875" style="4" customWidth="1"/>
    <col min="3081" max="3081" width="27.88671875" style="4" bestFit="1" customWidth="1"/>
    <col min="3082" max="3082" width="12.109375" style="4" customWidth="1"/>
    <col min="3083" max="3084" width="21.5546875" style="4" customWidth="1"/>
    <col min="3085" max="3085" width="20.6640625" style="4" customWidth="1"/>
    <col min="3086" max="3086" width="19.33203125" style="4" customWidth="1"/>
    <col min="3087" max="3087" width="22.109375" style="4" bestFit="1" customWidth="1"/>
    <col min="3088" max="3088" width="29.88671875" style="4" customWidth="1"/>
    <col min="3089" max="3089" width="25.5546875" style="4" customWidth="1"/>
    <col min="3090" max="3090" width="25.44140625" style="4" customWidth="1"/>
    <col min="3091" max="3333" width="5.109375" style="4"/>
    <col min="3334" max="3334" width="8.44140625" style="4" customWidth="1"/>
    <col min="3335" max="3335" width="18.44140625" style="4" bestFit="1" customWidth="1"/>
    <col min="3336" max="3336" width="21.88671875" style="4" customWidth="1"/>
    <col min="3337" max="3337" width="27.88671875" style="4" bestFit="1" customWidth="1"/>
    <col min="3338" max="3338" width="12.109375" style="4" customWidth="1"/>
    <col min="3339" max="3340" width="21.5546875" style="4" customWidth="1"/>
    <col min="3341" max="3341" width="20.6640625" style="4" customWidth="1"/>
    <col min="3342" max="3342" width="19.33203125" style="4" customWidth="1"/>
    <col min="3343" max="3343" width="22.109375" style="4" bestFit="1" customWidth="1"/>
    <col min="3344" max="3344" width="29.88671875" style="4" customWidth="1"/>
    <col min="3345" max="3345" width="25.5546875" style="4" customWidth="1"/>
    <col min="3346" max="3346" width="25.44140625" style="4" customWidth="1"/>
    <col min="3347" max="3589" width="5.109375" style="4"/>
    <col min="3590" max="3590" width="8.44140625" style="4" customWidth="1"/>
    <col min="3591" max="3591" width="18.44140625" style="4" bestFit="1" customWidth="1"/>
    <col min="3592" max="3592" width="21.88671875" style="4" customWidth="1"/>
    <col min="3593" max="3593" width="27.88671875" style="4" bestFit="1" customWidth="1"/>
    <col min="3594" max="3594" width="12.109375" style="4" customWidth="1"/>
    <col min="3595" max="3596" width="21.5546875" style="4" customWidth="1"/>
    <col min="3597" max="3597" width="20.6640625" style="4" customWidth="1"/>
    <col min="3598" max="3598" width="19.33203125" style="4" customWidth="1"/>
    <col min="3599" max="3599" width="22.109375" style="4" bestFit="1" customWidth="1"/>
    <col min="3600" max="3600" width="29.88671875" style="4" customWidth="1"/>
    <col min="3601" max="3601" width="25.5546875" style="4" customWidth="1"/>
    <col min="3602" max="3602" width="25.44140625" style="4" customWidth="1"/>
    <col min="3603" max="3845" width="5.109375" style="4"/>
    <col min="3846" max="3846" width="8.44140625" style="4" customWidth="1"/>
    <col min="3847" max="3847" width="18.44140625" style="4" bestFit="1" customWidth="1"/>
    <col min="3848" max="3848" width="21.88671875" style="4" customWidth="1"/>
    <col min="3849" max="3849" width="27.88671875" style="4" bestFit="1" customWidth="1"/>
    <col min="3850" max="3850" width="12.109375" style="4" customWidth="1"/>
    <col min="3851" max="3852" width="21.5546875" style="4" customWidth="1"/>
    <col min="3853" max="3853" width="20.6640625" style="4" customWidth="1"/>
    <col min="3854" max="3854" width="19.33203125" style="4" customWidth="1"/>
    <col min="3855" max="3855" width="22.109375" style="4" bestFit="1" customWidth="1"/>
    <col min="3856" max="3856" width="29.88671875" style="4" customWidth="1"/>
    <col min="3857" max="3857" width="25.5546875" style="4" customWidth="1"/>
    <col min="3858" max="3858" width="25.44140625" style="4" customWidth="1"/>
    <col min="3859" max="4101" width="5.109375" style="4"/>
    <col min="4102" max="4102" width="8.44140625" style="4" customWidth="1"/>
    <col min="4103" max="4103" width="18.44140625" style="4" bestFit="1" customWidth="1"/>
    <col min="4104" max="4104" width="21.88671875" style="4" customWidth="1"/>
    <col min="4105" max="4105" width="27.88671875" style="4" bestFit="1" customWidth="1"/>
    <col min="4106" max="4106" width="12.109375" style="4" customWidth="1"/>
    <col min="4107" max="4108" width="21.5546875" style="4" customWidth="1"/>
    <col min="4109" max="4109" width="20.6640625" style="4" customWidth="1"/>
    <col min="4110" max="4110" width="19.33203125" style="4" customWidth="1"/>
    <col min="4111" max="4111" width="22.109375" style="4" bestFit="1" customWidth="1"/>
    <col min="4112" max="4112" width="29.88671875" style="4" customWidth="1"/>
    <col min="4113" max="4113" width="25.5546875" style="4" customWidth="1"/>
    <col min="4114" max="4114" width="25.44140625" style="4" customWidth="1"/>
    <col min="4115" max="4357" width="5.109375" style="4"/>
    <col min="4358" max="4358" width="8.44140625" style="4" customWidth="1"/>
    <col min="4359" max="4359" width="18.44140625" style="4" bestFit="1" customWidth="1"/>
    <col min="4360" max="4360" width="21.88671875" style="4" customWidth="1"/>
    <col min="4361" max="4361" width="27.88671875" style="4" bestFit="1" customWidth="1"/>
    <col min="4362" max="4362" width="12.109375" style="4" customWidth="1"/>
    <col min="4363" max="4364" width="21.5546875" style="4" customWidth="1"/>
    <col min="4365" max="4365" width="20.6640625" style="4" customWidth="1"/>
    <col min="4366" max="4366" width="19.33203125" style="4" customWidth="1"/>
    <col min="4367" max="4367" width="22.109375" style="4" bestFit="1" customWidth="1"/>
    <col min="4368" max="4368" width="29.88671875" style="4" customWidth="1"/>
    <col min="4369" max="4369" width="25.5546875" style="4" customWidth="1"/>
    <col min="4370" max="4370" width="25.44140625" style="4" customWidth="1"/>
    <col min="4371" max="4613" width="5.109375" style="4"/>
    <col min="4614" max="4614" width="8.44140625" style="4" customWidth="1"/>
    <col min="4615" max="4615" width="18.44140625" style="4" bestFit="1" customWidth="1"/>
    <col min="4616" max="4616" width="21.88671875" style="4" customWidth="1"/>
    <col min="4617" max="4617" width="27.88671875" style="4" bestFit="1" customWidth="1"/>
    <col min="4618" max="4618" width="12.109375" style="4" customWidth="1"/>
    <col min="4619" max="4620" width="21.5546875" style="4" customWidth="1"/>
    <col min="4621" max="4621" width="20.6640625" style="4" customWidth="1"/>
    <col min="4622" max="4622" width="19.33203125" style="4" customWidth="1"/>
    <col min="4623" max="4623" width="22.109375" style="4" bestFit="1" customWidth="1"/>
    <col min="4624" max="4624" width="29.88671875" style="4" customWidth="1"/>
    <col min="4625" max="4625" width="25.5546875" style="4" customWidth="1"/>
    <col min="4626" max="4626" width="25.44140625" style="4" customWidth="1"/>
    <col min="4627" max="4869" width="5.109375" style="4"/>
    <col min="4870" max="4870" width="8.44140625" style="4" customWidth="1"/>
    <col min="4871" max="4871" width="18.44140625" style="4" bestFit="1" customWidth="1"/>
    <col min="4872" max="4872" width="21.88671875" style="4" customWidth="1"/>
    <col min="4873" max="4873" width="27.88671875" style="4" bestFit="1" customWidth="1"/>
    <col min="4874" max="4874" width="12.109375" style="4" customWidth="1"/>
    <col min="4875" max="4876" width="21.5546875" style="4" customWidth="1"/>
    <col min="4877" max="4877" width="20.6640625" style="4" customWidth="1"/>
    <col min="4878" max="4878" width="19.33203125" style="4" customWidth="1"/>
    <col min="4879" max="4879" width="22.109375" style="4" bestFit="1" customWidth="1"/>
    <col min="4880" max="4880" width="29.88671875" style="4" customWidth="1"/>
    <col min="4881" max="4881" width="25.5546875" style="4" customWidth="1"/>
    <col min="4882" max="4882" width="25.44140625" style="4" customWidth="1"/>
    <col min="4883" max="5125" width="5.109375" style="4"/>
    <col min="5126" max="5126" width="8.44140625" style="4" customWidth="1"/>
    <col min="5127" max="5127" width="18.44140625" style="4" bestFit="1" customWidth="1"/>
    <col min="5128" max="5128" width="21.88671875" style="4" customWidth="1"/>
    <col min="5129" max="5129" width="27.88671875" style="4" bestFit="1" customWidth="1"/>
    <col min="5130" max="5130" width="12.109375" style="4" customWidth="1"/>
    <col min="5131" max="5132" width="21.5546875" style="4" customWidth="1"/>
    <col min="5133" max="5133" width="20.6640625" style="4" customWidth="1"/>
    <col min="5134" max="5134" width="19.33203125" style="4" customWidth="1"/>
    <col min="5135" max="5135" width="22.109375" style="4" bestFit="1" customWidth="1"/>
    <col min="5136" max="5136" width="29.88671875" style="4" customWidth="1"/>
    <col min="5137" max="5137" width="25.5546875" style="4" customWidth="1"/>
    <col min="5138" max="5138" width="25.44140625" style="4" customWidth="1"/>
    <col min="5139" max="5381" width="5.109375" style="4"/>
    <col min="5382" max="5382" width="8.44140625" style="4" customWidth="1"/>
    <col min="5383" max="5383" width="18.44140625" style="4" bestFit="1" customWidth="1"/>
    <col min="5384" max="5384" width="21.88671875" style="4" customWidth="1"/>
    <col min="5385" max="5385" width="27.88671875" style="4" bestFit="1" customWidth="1"/>
    <col min="5386" max="5386" width="12.109375" style="4" customWidth="1"/>
    <col min="5387" max="5388" width="21.5546875" style="4" customWidth="1"/>
    <col min="5389" max="5389" width="20.6640625" style="4" customWidth="1"/>
    <col min="5390" max="5390" width="19.33203125" style="4" customWidth="1"/>
    <col min="5391" max="5391" width="22.109375" style="4" bestFit="1" customWidth="1"/>
    <col min="5392" max="5392" width="29.88671875" style="4" customWidth="1"/>
    <col min="5393" max="5393" width="25.5546875" style="4" customWidth="1"/>
    <col min="5394" max="5394" width="25.44140625" style="4" customWidth="1"/>
    <col min="5395" max="5637" width="5.109375" style="4"/>
    <col min="5638" max="5638" width="8.44140625" style="4" customWidth="1"/>
    <col min="5639" max="5639" width="18.44140625" style="4" bestFit="1" customWidth="1"/>
    <col min="5640" max="5640" width="21.88671875" style="4" customWidth="1"/>
    <col min="5641" max="5641" width="27.88671875" style="4" bestFit="1" customWidth="1"/>
    <col min="5642" max="5642" width="12.109375" style="4" customWidth="1"/>
    <col min="5643" max="5644" width="21.5546875" style="4" customWidth="1"/>
    <col min="5645" max="5645" width="20.6640625" style="4" customWidth="1"/>
    <col min="5646" max="5646" width="19.33203125" style="4" customWidth="1"/>
    <col min="5647" max="5647" width="22.109375" style="4" bestFit="1" customWidth="1"/>
    <col min="5648" max="5648" width="29.88671875" style="4" customWidth="1"/>
    <col min="5649" max="5649" width="25.5546875" style="4" customWidth="1"/>
    <col min="5650" max="5650" width="25.44140625" style="4" customWidth="1"/>
    <col min="5651" max="5893" width="5.109375" style="4"/>
    <col min="5894" max="5894" width="8.44140625" style="4" customWidth="1"/>
    <col min="5895" max="5895" width="18.44140625" style="4" bestFit="1" customWidth="1"/>
    <col min="5896" max="5896" width="21.88671875" style="4" customWidth="1"/>
    <col min="5897" max="5897" width="27.88671875" style="4" bestFit="1" customWidth="1"/>
    <col min="5898" max="5898" width="12.109375" style="4" customWidth="1"/>
    <col min="5899" max="5900" width="21.5546875" style="4" customWidth="1"/>
    <col min="5901" max="5901" width="20.6640625" style="4" customWidth="1"/>
    <col min="5902" max="5902" width="19.33203125" style="4" customWidth="1"/>
    <col min="5903" max="5903" width="22.109375" style="4" bestFit="1" customWidth="1"/>
    <col min="5904" max="5904" width="29.88671875" style="4" customWidth="1"/>
    <col min="5905" max="5905" width="25.5546875" style="4" customWidth="1"/>
    <col min="5906" max="5906" width="25.44140625" style="4" customWidth="1"/>
    <col min="5907" max="6149" width="5.109375" style="4"/>
    <col min="6150" max="6150" width="8.44140625" style="4" customWidth="1"/>
    <col min="6151" max="6151" width="18.44140625" style="4" bestFit="1" customWidth="1"/>
    <col min="6152" max="6152" width="21.88671875" style="4" customWidth="1"/>
    <col min="6153" max="6153" width="27.88671875" style="4" bestFit="1" customWidth="1"/>
    <col min="6154" max="6154" width="12.109375" style="4" customWidth="1"/>
    <col min="6155" max="6156" width="21.5546875" style="4" customWidth="1"/>
    <col min="6157" max="6157" width="20.6640625" style="4" customWidth="1"/>
    <col min="6158" max="6158" width="19.33203125" style="4" customWidth="1"/>
    <col min="6159" max="6159" width="22.109375" style="4" bestFit="1" customWidth="1"/>
    <col min="6160" max="6160" width="29.88671875" style="4" customWidth="1"/>
    <col min="6161" max="6161" width="25.5546875" style="4" customWidth="1"/>
    <col min="6162" max="6162" width="25.44140625" style="4" customWidth="1"/>
    <col min="6163" max="6405" width="5.109375" style="4"/>
    <col min="6406" max="6406" width="8.44140625" style="4" customWidth="1"/>
    <col min="6407" max="6407" width="18.44140625" style="4" bestFit="1" customWidth="1"/>
    <col min="6408" max="6408" width="21.88671875" style="4" customWidth="1"/>
    <col min="6409" max="6409" width="27.88671875" style="4" bestFit="1" customWidth="1"/>
    <col min="6410" max="6410" width="12.109375" style="4" customWidth="1"/>
    <col min="6411" max="6412" width="21.5546875" style="4" customWidth="1"/>
    <col min="6413" max="6413" width="20.6640625" style="4" customWidth="1"/>
    <col min="6414" max="6414" width="19.33203125" style="4" customWidth="1"/>
    <col min="6415" max="6415" width="22.109375" style="4" bestFit="1" customWidth="1"/>
    <col min="6416" max="6416" width="29.88671875" style="4" customWidth="1"/>
    <col min="6417" max="6417" width="25.5546875" style="4" customWidth="1"/>
    <col min="6418" max="6418" width="25.44140625" style="4" customWidth="1"/>
    <col min="6419" max="6661" width="5.109375" style="4"/>
    <col min="6662" max="6662" width="8.44140625" style="4" customWidth="1"/>
    <col min="6663" max="6663" width="18.44140625" style="4" bestFit="1" customWidth="1"/>
    <col min="6664" max="6664" width="21.88671875" style="4" customWidth="1"/>
    <col min="6665" max="6665" width="27.88671875" style="4" bestFit="1" customWidth="1"/>
    <col min="6666" max="6666" width="12.109375" style="4" customWidth="1"/>
    <col min="6667" max="6668" width="21.5546875" style="4" customWidth="1"/>
    <col min="6669" max="6669" width="20.6640625" style="4" customWidth="1"/>
    <col min="6670" max="6670" width="19.33203125" style="4" customWidth="1"/>
    <col min="6671" max="6671" width="22.109375" style="4" bestFit="1" customWidth="1"/>
    <col min="6672" max="6672" width="29.88671875" style="4" customWidth="1"/>
    <col min="6673" max="6673" width="25.5546875" style="4" customWidth="1"/>
    <col min="6674" max="6674" width="25.44140625" style="4" customWidth="1"/>
    <col min="6675" max="6917" width="5.109375" style="4"/>
    <col min="6918" max="6918" width="8.44140625" style="4" customWidth="1"/>
    <col min="6919" max="6919" width="18.44140625" style="4" bestFit="1" customWidth="1"/>
    <col min="6920" max="6920" width="21.88671875" style="4" customWidth="1"/>
    <col min="6921" max="6921" width="27.88671875" style="4" bestFit="1" customWidth="1"/>
    <col min="6922" max="6922" width="12.109375" style="4" customWidth="1"/>
    <col min="6923" max="6924" width="21.5546875" style="4" customWidth="1"/>
    <col min="6925" max="6925" width="20.6640625" style="4" customWidth="1"/>
    <col min="6926" max="6926" width="19.33203125" style="4" customWidth="1"/>
    <col min="6927" max="6927" width="22.109375" style="4" bestFit="1" customWidth="1"/>
    <col min="6928" max="6928" width="29.88671875" style="4" customWidth="1"/>
    <col min="6929" max="6929" width="25.5546875" style="4" customWidth="1"/>
    <col min="6930" max="6930" width="25.44140625" style="4" customWidth="1"/>
    <col min="6931" max="7173" width="5.109375" style="4"/>
    <col min="7174" max="7174" width="8.44140625" style="4" customWidth="1"/>
    <col min="7175" max="7175" width="18.44140625" style="4" bestFit="1" customWidth="1"/>
    <col min="7176" max="7176" width="21.88671875" style="4" customWidth="1"/>
    <col min="7177" max="7177" width="27.88671875" style="4" bestFit="1" customWidth="1"/>
    <col min="7178" max="7178" width="12.109375" style="4" customWidth="1"/>
    <col min="7179" max="7180" width="21.5546875" style="4" customWidth="1"/>
    <col min="7181" max="7181" width="20.6640625" style="4" customWidth="1"/>
    <col min="7182" max="7182" width="19.33203125" style="4" customWidth="1"/>
    <col min="7183" max="7183" width="22.109375" style="4" bestFit="1" customWidth="1"/>
    <col min="7184" max="7184" width="29.88671875" style="4" customWidth="1"/>
    <col min="7185" max="7185" width="25.5546875" style="4" customWidth="1"/>
    <col min="7186" max="7186" width="25.44140625" style="4" customWidth="1"/>
    <col min="7187" max="7429" width="5.109375" style="4"/>
    <col min="7430" max="7430" width="8.44140625" style="4" customWidth="1"/>
    <col min="7431" max="7431" width="18.44140625" style="4" bestFit="1" customWidth="1"/>
    <col min="7432" max="7432" width="21.88671875" style="4" customWidth="1"/>
    <col min="7433" max="7433" width="27.88671875" style="4" bestFit="1" customWidth="1"/>
    <col min="7434" max="7434" width="12.109375" style="4" customWidth="1"/>
    <col min="7435" max="7436" width="21.5546875" style="4" customWidth="1"/>
    <col min="7437" max="7437" width="20.6640625" style="4" customWidth="1"/>
    <col min="7438" max="7438" width="19.33203125" style="4" customWidth="1"/>
    <col min="7439" max="7439" width="22.109375" style="4" bestFit="1" customWidth="1"/>
    <col min="7440" max="7440" width="29.88671875" style="4" customWidth="1"/>
    <col min="7441" max="7441" width="25.5546875" style="4" customWidth="1"/>
    <col min="7442" max="7442" width="25.44140625" style="4" customWidth="1"/>
    <col min="7443" max="7685" width="5.109375" style="4"/>
    <col min="7686" max="7686" width="8.44140625" style="4" customWidth="1"/>
    <col min="7687" max="7687" width="18.44140625" style="4" bestFit="1" customWidth="1"/>
    <col min="7688" max="7688" width="21.88671875" style="4" customWidth="1"/>
    <col min="7689" max="7689" width="27.88671875" style="4" bestFit="1" customWidth="1"/>
    <col min="7690" max="7690" width="12.109375" style="4" customWidth="1"/>
    <col min="7691" max="7692" width="21.5546875" style="4" customWidth="1"/>
    <col min="7693" max="7693" width="20.6640625" style="4" customWidth="1"/>
    <col min="7694" max="7694" width="19.33203125" style="4" customWidth="1"/>
    <col min="7695" max="7695" width="22.109375" style="4" bestFit="1" customWidth="1"/>
    <col min="7696" max="7696" width="29.88671875" style="4" customWidth="1"/>
    <col min="7697" max="7697" width="25.5546875" style="4" customWidth="1"/>
    <col min="7698" max="7698" width="25.44140625" style="4" customWidth="1"/>
    <col min="7699" max="7941" width="5.109375" style="4"/>
    <col min="7942" max="7942" width="8.44140625" style="4" customWidth="1"/>
    <col min="7943" max="7943" width="18.44140625" style="4" bestFit="1" customWidth="1"/>
    <col min="7944" max="7944" width="21.88671875" style="4" customWidth="1"/>
    <col min="7945" max="7945" width="27.88671875" style="4" bestFit="1" customWidth="1"/>
    <col min="7946" max="7946" width="12.109375" style="4" customWidth="1"/>
    <col min="7947" max="7948" width="21.5546875" style="4" customWidth="1"/>
    <col min="7949" max="7949" width="20.6640625" style="4" customWidth="1"/>
    <col min="7950" max="7950" width="19.33203125" style="4" customWidth="1"/>
    <col min="7951" max="7951" width="22.109375" style="4" bestFit="1" customWidth="1"/>
    <col min="7952" max="7952" width="29.88671875" style="4" customWidth="1"/>
    <col min="7953" max="7953" width="25.5546875" style="4" customWidth="1"/>
    <col min="7954" max="7954" width="25.44140625" style="4" customWidth="1"/>
    <col min="7955" max="8197" width="5.109375" style="4"/>
    <col min="8198" max="8198" width="8.44140625" style="4" customWidth="1"/>
    <col min="8199" max="8199" width="18.44140625" style="4" bestFit="1" customWidth="1"/>
    <col min="8200" max="8200" width="21.88671875" style="4" customWidth="1"/>
    <col min="8201" max="8201" width="27.88671875" style="4" bestFit="1" customWidth="1"/>
    <col min="8202" max="8202" width="12.109375" style="4" customWidth="1"/>
    <col min="8203" max="8204" width="21.5546875" style="4" customWidth="1"/>
    <col min="8205" max="8205" width="20.6640625" style="4" customWidth="1"/>
    <col min="8206" max="8206" width="19.33203125" style="4" customWidth="1"/>
    <col min="8207" max="8207" width="22.109375" style="4" bestFit="1" customWidth="1"/>
    <col min="8208" max="8208" width="29.88671875" style="4" customWidth="1"/>
    <col min="8209" max="8209" width="25.5546875" style="4" customWidth="1"/>
    <col min="8210" max="8210" width="25.44140625" style="4" customWidth="1"/>
    <col min="8211" max="8453" width="5.109375" style="4"/>
    <col min="8454" max="8454" width="8.44140625" style="4" customWidth="1"/>
    <col min="8455" max="8455" width="18.44140625" style="4" bestFit="1" customWidth="1"/>
    <col min="8456" max="8456" width="21.88671875" style="4" customWidth="1"/>
    <col min="8457" max="8457" width="27.88671875" style="4" bestFit="1" customWidth="1"/>
    <col min="8458" max="8458" width="12.109375" style="4" customWidth="1"/>
    <col min="8459" max="8460" width="21.5546875" style="4" customWidth="1"/>
    <col min="8461" max="8461" width="20.6640625" style="4" customWidth="1"/>
    <col min="8462" max="8462" width="19.33203125" style="4" customWidth="1"/>
    <col min="8463" max="8463" width="22.109375" style="4" bestFit="1" customWidth="1"/>
    <col min="8464" max="8464" width="29.88671875" style="4" customWidth="1"/>
    <col min="8465" max="8465" width="25.5546875" style="4" customWidth="1"/>
    <col min="8466" max="8466" width="25.44140625" style="4" customWidth="1"/>
    <col min="8467" max="8709" width="5.109375" style="4"/>
    <col min="8710" max="8710" width="8.44140625" style="4" customWidth="1"/>
    <col min="8711" max="8711" width="18.44140625" style="4" bestFit="1" customWidth="1"/>
    <col min="8712" max="8712" width="21.88671875" style="4" customWidth="1"/>
    <col min="8713" max="8713" width="27.88671875" style="4" bestFit="1" customWidth="1"/>
    <col min="8714" max="8714" width="12.109375" style="4" customWidth="1"/>
    <col min="8715" max="8716" width="21.5546875" style="4" customWidth="1"/>
    <col min="8717" max="8717" width="20.6640625" style="4" customWidth="1"/>
    <col min="8718" max="8718" width="19.33203125" style="4" customWidth="1"/>
    <col min="8719" max="8719" width="22.109375" style="4" bestFit="1" customWidth="1"/>
    <col min="8720" max="8720" width="29.88671875" style="4" customWidth="1"/>
    <col min="8721" max="8721" width="25.5546875" style="4" customWidth="1"/>
    <col min="8722" max="8722" width="25.44140625" style="4" customWidth="1"/>
    <col min="8723" max="8965" width="5.109375" style="4"/>
    <col min="8966" max="8966" width="8.44140625" style="4" customWidth="1"/>
    <col min="8967" max="8967" width="18.44140625" style="4" bestFit="1" customWidth="1"/>
    <col min="8968" max="8968" width="21.88671875" style="4" customWidth="1"/>
    <col min="8969" max="8969" width="27.88671875" style="4" bestFit="1" customWidth="1"/>
    <col min="8970" max="8970" width="12.109375" style="4" customWidth="1"/>
    <col min="8971" max="8972" width="21.5546875" style="4" customWidth="1"/>
    <col min="8973" max="8973" width="20.6640625" style="4" customWidth="1"/>
    <col min="8974" max="8974" width="19.33203125" style="4" customWidth="1"/>
    <col min="8975" max="8975" width="22.109375" style="4" bestFit="1" customWidth="1"/>
    <col min="8976" max="8976" width="29.88671875" style="4" customWidth="1"/>
    <col min="8977" max="8977" width="25.5546875" style="4" customWidth="1"/>
    <col min="8978" max="8978" width="25.44140625" style="4" customWidth="1"/>
    <col min="8979" max="9221" width="5.109375" style="4"/>
    <col min="9222" max="9222" width="8.44140625" style="4" customWidth="1"/>
    <col min="9223" max="9223" width="18.44140625" style="4" bestFit="1" customWidth="1"/>
    <col min="9224" max="9224" width="21.88671875" style="4" customWidth="1"/>
    <col min="9225" max="9225" width="27.88671875" style="4" bestFit="1" customWidth="1"/>
    <col min="9226" max="9226" width="12.109375" style="4" customWidth="1"/>
    <col min="9227" max="9228" width="21.5546875" style="4" customWidth="1"/>
    <col min="9229" max="9229" width="20.6640625" style="4" customWidth="1"/>
    <col min="9230" max="9230" width="19.33203125" style="4" customWidth="1"/>
    <col min="9231" max="9231" width="22.109375" style="4" bestFit="1" customWidth="1"/>
    <col min="9232" max="9232" width="29.88671875" style="4" customWidth="1"/>
    <col min="9233" max="9233" width="25.5546875" style="4" customWidth="1"/>
    <col min="9234" max="9234" width="25.44140625" style="4" customWidth="1"/>
    <col min="9235" max="9477" width="5.109375" style="4"/>
    <col min="9478" max="9478" width="8.44140625" style="4" customWidth="1"/>
    <col min="9479" max="9479" width="18.44140625" style="4" bestFit="1" customWidth="1"/>
    <col min="9480" max="9480" width="21.88671875" style="4" customWidth="1"/>
    <col min="9481" max="9481" width="27.88671875" style="4" bestFit="1" customWidth="1"/>
    <col min="9482" max="9482" width="12.109375" style="4" customWidth="1"/>
    <col min="9483" max="9484" width="21.5546875" style="4" customWidth="1"/>
    <col min="9485" max="9485" width="20.6640625" style="4" customWidth="1"/>
    <col min="9486" max="9486" width="19.33203125" style="4" customWidth="1"/>
    <col min="9487" max="9487" width="22.109375" style="4" bestFit="1" customWidth="1"/>
    <col min="9488" max="9488" width="29.88671875" style="4" customWidth="1"/>
    <col min="9489" max="9489" width="25.5546875" style="4" customWidth="1"/>
    <col min="9490" max="9490" width="25.44140625" style="4" customWidth="1"/>
    <col min="9491" max="9733" width="5.109375" style="4"/>
    <col min="9734" max="9734" width="8.44140625" style="4" customWidth="1"/>
    <col min="9735" max="9735" width="18.44140625" style="4" bestFit="1" customWidth="1"/>
    <col min="9736" max="9736" width="21.88671875" style="4" customWidth="1"/>
    <col min="9737" max="9737" width="27.88671875" style="4" bestFit="1" customWidth="1"/>
    <col min="9738" max="9738" width="12.109375" style="4" customWidth="1"/>
    <col min="9739" max="9740" width="21.5546875" style="4" customWidth="1"/>
    <col min="9741" max="9741" width="20.6640625" style="4" customWidth="1"/>
    <col min="9742" max="9742" width="19.33203125" style="4" customWidth="1"/>
    <col min="9743" max="9743" width="22.109375" style="4" bestFit="1" customWidth="1"/>
    <col min="9744" max="9744" width="29.88671875" style="4" customWidth="1"/>
    <col min="9745" max="9745" width="25.5546875" style="4" customWidth="1"/>
    <col min="9746" max="9746" width="25.44140625" style="4" customWidth="1"/>
    <col min="9747" max="9989" width="5.109375" style="4"/>
    <col min="9990" max="9990" width="8.44140625" style="4" customWidth="1"/>
    <col min="9991" max="9991" width="18.44140625" style="4" bestFit="1" customWidth="1"/>
    <col min="9992" max="9992" width="21.88671875" style="4" customWidth="1"/>
    <col min="9993" max="9993" width="27.88671875" style="4" bestFit="1" customWidth="1"/>
    <col min="9994" max="9994" width="12.109375" style="4" customWidth="1"/>
    <col min="9995" max="9996" width="21.5546875" style="4" customWidth="1"/>
    <col min="9997" max="9997" width="20.6640625" style="4" customWidth="1"/>
    <col min="9998" max="9998" width="19.33203125" style="4" customWidth="1"/>
    <col min="9999" max="9999" width="22.109375" style="4" bestFit="1" customWidth="1"/>
    <col min="10000" max="10000" width="29.88671875" style="4" customWidth="1"/>
    <col min="10001" max="10001" width="25.5546875" style="4" customWidth="1"/>
    <col min="10002" max="10002" width="25.44140625" style="4" customWidth="1"/>
    <col min="10003" max="10245" width="5.109375" style="4"/>
    <col min="10246" max="10246" width="8.44140625" style="4" customWidth="1"/>
    <col min="10247" max="10247" width="18.44140625" style="4" bestFit="1" customWidth="1"/>
    <col min="10248" max="10248" width="21.88671875" style="4" customWidth="1"/>
    <col min="10249" max="10249" width="27.88671875" style="4" bestFit="1" customWidth="1"/>
    <col min="10250" max="10250" width="12.109375" style="4" customWidth="1"/>
    <col min="10251" max="10252" width="21.5546875" style="4" customWidth="1"/>
    <col min="10253" max="10253" width="20.6640625" style="4" customWidth="1"/>
    <col min="10254" max="10254" width="19.33203125" style="4" customWidth="1"/>
    <col min="10255" max="10255" width="22.109375" style="4" bestFit="1" customWidth="1"/>
    <col min="10256" max="10256" width="29.88671875" style="4" customWidth="1"/>
    <col min="10257" max="10257" width="25.5546875" style="4" customWidth="1"/>
    <col min="10258" max="10258" width="25.44140625" style="4" customWidth="1"/>
    <col min="10259" max="10501" width="5.109375" style="4"/>
    <col min="10502" max="10502" width="8.44140625" style="4" customWidth="1"/>
    <col min="10503" max="10503" width="18.44140625" style="4" bestFit="1" customWidth="1"/>
    <col min="10504" max="10504" width="21.88671875" style="4" customWidth="1"/>
    <col min="10505" max="10505" width="27.88671875" style="4" bestFit="1" customWidth="1"/>
    <col min="10506" max="10506" width="12.109375" style="4" customWidth="1"/>
    <col min="10507" max="10508" width="21.5546875" style="4" customWidth="1"/>
    <col min="10509" max="10509" width="20.6640625" style="4" customWidth="1"/>
    <col min="10510" max="10510" width="19.33203125" style="4" customWidth="1"/>
    <col min="10511" max="10511" width="22.109375" style="4" bestFit="1" customWidth="1"/>
    <col min="10512" max="10512" width="29.88671875" style="4" customWidth="1"/>
    <col min="10513" max="10513" width="25.5546875" style="4" customWidth="1"/>
    <col min="10514" max="10514" width="25.44140625" style="4" customWidth="1"/>
    <col min="10515" max="10757" width="5.109375" style="4"/>
    <col min="10758" max="10758" width="8.44140625" style="4" customWidth="1"/>
    <col min="10759" max="10759" width="18.44140625" style="4" bestFit="1" customWidth="1"/>
    <col min="10760" max="10760" width="21.88671875" style="4" customWidth="1"/>
    <col min="10761" max="10761" width="27.88671875" style="4" bestFit="1" customWidth="1"/>
    <col min="10762" max="10762" width="12.109375" style="4" customWidth="1"/>
    <col min="10763" max="10764" width="21.5546875" style="4" customWidth="1"/>
    <col min="10765" max="10765" width="20.6640625" style="4" customWidth="1"/>
    <col min="10766" max="10766" width="19.33203125" style="4" customWidth="1"/>
    <col min="10767" max="10767" width="22.109375" style="4" bestFit="1" customWidth="1"/>
    <col min="10768" max="10768" width="29.88671875" style="4" customWidth="1"/>
    <col min="10769" max="10769" width="25.5546875" style="4" customWidth="1"/>
    <col min="10770" max="10770" width="25.44140625" style="4" customWidth="1"/>
    <col min="10771" max="11013" width="5.109375" style="4"/>
    <col min="11014" max="11014" width="8.44140625" style="4" customWidth="1"/>
    <col min="11015" max="11015" width="18.44140625" style="4" bestFit="1" customWidth="1"/>
    <col min="11016" max="11016" width="21.88671875" style="4" customWidth="1"/>
    <col min="11017" max="11017" width="27.88671875" style="4" bestFit="1" customWidth="1"/>
    <col min="11018" max="11018" width="12.109375" style="4" customWidth="1"/>
    <col min="11019" max="11020" width="21.5546875" style="4" customWidth="1"/>
    <col min="11021" max="11021" width="20.6640625" style="4" customWidth="1"/>
    <col min="11022" max="11022" width="19.33203125" style="4" customWidth="1"/>
    <col min="11023" max="11023" width="22.109375" style="4" bestFit="1" customWidth="1"/>
    <col min="11024" max="11024" width="29.88671875" style="4" customWidth="1"/>
    <col min="11025" max="11025" width="25.5546875" style="4" customWidth="1"/>
    <col min="11026" max="11026" width="25.44140625" style="4" customWidth="1"/>
    <col min="11027" max="11269" width="5.109375" style="4"/>
    <col min="11270" max="11270" width="8.44140625" style="4" customWidth="1"/>
    <col min="11271" max="11271" width="18.44140625" style="4" bestFit="1" customWidth="1"/>
    <col min="11272" max="11272" width="21.88671875" style="4" customWidth="1"/>
    <col min="11273" max="11273" width="27.88671875" style="4" bestFit="1" customWidth="1"/>
    <col min="11274" max="11274" width="12.109375" style="4" customWidth="1"/>
    <col min="11275" max="11276" width="21.5546875" style="4" customWidth="1"/>
    <col min="11277" max="11277" width="20.6640625" style="4" customWidth="1"/>
    <col min="11278" max="11278" width="19.33203125" style="4" customWidth="1"/>
    <col min="11279" max="11279" width="22.109375" style="4" bestFit="1" customWidth="1"/>
    <col min="11280" max="11280" width="29.88671875" style="4" customWidth="1"/>
    <col min="11281" max="11281" width="25.5546875" style="4" customWidth="1"/>
    <col min="11282" max="11282" width="25.44140625" style="4" customWidth="1"/>
    <col min="11283" max="11525" width="5.109375" style="4"/>
    <col min="11526" max="11526" width="8.44140625" style="4" customWidth="1"/>
    <col min="11527" max="11527" width="18.44140625" style="4" bestFit="1" customWidth="1"/>
    <col min="11528" max="11528" width="21.88671875" style="4" customWidth="1"/>
    <col min="11529" max="11529" width="27.88671875" style="4" bestFit="1" customWidth="1"/>
    <col min="11530" max="11530" width="12.109375" style="4" customWidth="1"/>
    <col min="11531" max="11532" width="21.5546875" style="4" customWidth="1"/>
    <col min="11533" max="11533" width="20.6640625" style="4" customWidth="1"/>
    <col min="11534" max="11534" width="19.33203125" style="4" customWidth="1"/>
    <col min="11535" max="11535" width="22.109375" style="4" bestFit="1" customWidth="1"/>
    <col min="11536" max="11536" width="29.88671875" style="4" customWidth="1"/>
    <col min="11537" max="11537" width="25.5546875" style="4" customWidth="1"/>
    <col min="11538" max="11538" width="25.44140625" style="4" customWidth="1"/>
    <col min="11539" max="11781" width="5.109375" style="4"/>
    <col min="11782" max="11782" width="8.44140625" style="4" customWidth="1"/>
    <col min="11783" max="11783" width="18.44140625" style="4" bestFit="1" customWidth="1"/>
    <col min="11784" max="11784" width="21.88671875" style="4" customWidth="1"/>
    <col min="11785" max="11785" width="27.88671875" style="4" bestFit="1" customWidth="1"/>
    <col min="11786" max="11786" width="12.109375" style="4" customWidth="1"/>
    <col min="11787" max="11788" width="21.5546875" style="4" customWidth="1"/>
    <col min="11789" max="11789" width="20.6640625" style="4" customWidth="1"/>
    <col min="11790" max="11790" width="19.33203125" style="4" customWidth="1"/>
    <col min="11791" max="11791" width="22.109375" style="4" bestFit="1" customWidth="1"/>
    <col min="11792" max="11792" width="29.88671875" style="4" customWidth="1"/>
    <col min="11793" max="11793" width="25.5546875" style="4" customWidth="1"/>
    <col min="11794" max="11794" width="25.44140625" style="4" customWidth="1"/>
    <col min="11795" max="12037" width="5.109375" style="4"/>
    <col min="12038" max="12038" width="8.44140625" style="4" customWidth="1"/>
    <col min="12039" max="12039" width="18.44140625" style="4" bestFit="1" customWidth="1"/>
    <col min="12040" max="12040" width="21.88671875" style="4" customWidth="1"/>
    <col min="12041" max="12041" width="27.88671875" style="4" bestFit="1" customWidth="1"/>
    <col min="12042" max="12042" width="12.109375" style="4" customWidth="1"/>
    <col min="12043" max="12044" width="21.5546875" style="4" customWidth="1"/>
    <col min="12045" max="12045" width="20.6640625" style="4" customWidth="1"/>
    <col min="12046" max="12046" width="19.33203125" style="4" customWidth="1"/>
    <col min="12047" max="12047" width="22.109375" style="4" bestFit="1" customWidth="1"/>
    <col min="12048" max="12048" width="29.88671875" style="4" customWidth="1"/>
    <col min="12049" max="12049" width="25.5546875" style="4" customWidth="1"/>
    <col min="12050" max="12050" width="25.44140625" style="4" customWidth="1"/>
    <col min="12051" max="12293" width="5.109375" style="4"/>
    <col min="12294" max="12294" width="8.44140625" style="4" customWidth="1"/>
    <col min="12295" max="12295" width="18.44140625" style="4" bestFit="1" customWidth="1"/>
    <col min="12296" max="12296" width="21.88671875" style="4" customWidth="1"/>
    <col min="12297" max="12297" width="27.88671875" style="4" bestFit="1" customWidth="1"/>
    <col min="12298" max="12298" width="12.109375" style="4" customWidth="1"/>
    <col min="12299" max="12300" width="21.5546875" style="4" customWidth="1"/>
    <col min="12301" max="12301" width="20.6640625" style="4" customWidth="1"/>
    <col min="12302" max="12302" width="19.33203125" style="4" customWidth="1"/>
    <col min="12303" max="12303" width="22.109375" style="4" bestFit="1" customWidth="1"/>
    <col min="12304" max="12304" width="29.88671875" style="4" customWidth="1"/>
    <col min="12305" max="12305" width="25.5546875" style="4" customWidth="1"/>
    <col min="12306" max="12306" width="25.44140625" style="4" customWidth="1"/>
    <col min="12307" max="12549" width="5.109375" style="4"/>
    <col min="12550" max="12550" width="8.44140625" style="4" customWidth="1"/>
    <col min="12551" max="12551" width="18.44140625" style="4" bestFit="1" customWidth="1"/>
    <col min="12552" max="12552" width="21.88671875" style="4" customWidth="1"/>
    <col min="12553" max="12553" width="27.88671875" style="4" bestFit="1" customWidth="1"/>
    <col min="12554" max="12554" width="12.109375" style="4" customWidth="1"/>
    <col min="12555" max="12556" width="21.5546875" style="4" customWidth="1"/>
    <col min="12557" max="12557" width="20.6640625" style="4" customWidth="1"/>
    <col min="12558" max="12558" width="19.33203125" style="4" customWidth="1"/>
    <col min="12559" max="12559" width="22.109375" style="4" bestFit="1" customWidth="1"/>
    <col min="12560" max="12560" width="29.88671875" style="4" customWidth="1"/>
    <col min="12561" max="12561" width="25.5546875" style="4" customWidth="1"/>
    <col min="12562" max="12562" width="25.44140625" style="4" customWidth="1"/>
    <col min="12563" max="12805" width="5.109375" style="4"/>
    <col min="12806" max="12806" width="8.44140625" style="4" customWidth="1"/>
    <col min="12807" max="12807" width="18.44140625" style="4" bestFit="1" customWidth="1"/>
    <col min="12808" max="12808" width="21.88671875" style="4" customWidth="1"/>
    <col min="12809" max="12809" width="27.88671875" style="4" bestFit="1" customWidth="1"/>
    <col min="12810" max="12810" width="12.109375" style="4" customWidth="1"/>
    <col min="12811" max="12812" width="21.5546875" style="4" customWidth="1"/>
    <col min="12813" max="12813" width="20.6640625" style="4" customWidth="1"/>
    <col min="12814" max="12814" width="19.33203125" style="4" customWidth="1"/>
    <col min="12815" max="12815" width="22.109375" style="4" bestFit="1" customWidth="1"/>
    <col min="12816" max="12816" width="29.88671875" style="4" customWidth="1"/>
    <col min="12817" max="12817" width="25.5546875" style="4" customWidth="1"/>
    <col min="12818" max="12818" width="25.44140625" style="4" customWidth="1"/>
    <col min="12819" max="13061" width="5.109375" style="4"/>
    <col min="13062" max="13062" width="8.44140625" style="4" customWidth="1"/>
    <col min="13063" max="13063" width="18.44140625" style="4" bestFit="1" customWidth="1"/>
    <col min="13064" max="13064" width="21.88671875" style="4" customWidth="1"/>
    <col min="13065" max="13065" width="27.88671875" style="4" bestFit="1" customWidth="1"/>
    <col min="13066" max="13066" width="12.109375" style="4" customWidth="1"/>
    <col min="13067" max="13068" width="21.5546875" style="4" customWidth="1"/>
    <col min="13069" max="13069" width="20.6640625" style="4" customWidth="1"/>
    <col min="13070" max="13070" width="19.33203125" style="4" customWidth="1"/>
    <col min="13071" max="13071" width="22.109375" style="4" bestFit="1" customWidth="1"/>
    <col min="13072" max="13072" width="29.88671875" style="4" customWidth="1"/>
    <col min="13073" max="13073" width="25.5546875" style="4" customWidth="1"/>
    <col min="13074" max="13074" width="25.44140625" style="4" customWidth="1"/>
    <col min="13075" max="13317" width="5.109375" style="4"/>
    <col min="13318" max="13318" width="8.44140625" style="4" customWidth="1"/>
    <col min="13319" max="13319" width="18.44140625" style="4" bestFit="1" customWidth="1"/>
    <col min="13320" max="13320" width="21.88671875" style="4" customWidth="1"/>
    <col min="13321" max="13321" width="27.88671875" style="4" bestFit="1" customWidth="1"/>
    <col min="13322" max="13322" width="12.109375" style="4" customWidth="1"/>
    <col min="13323" max="13324" width="21.5546875" style="4" customWidth="1"/>
    <col min="13325" max="13325" width="20.6640625" style="4" customWidth="1"/>
    <col min="13326" max="13326" width="19.33203125" style="4" customWidth="1"/>
    <col min="13327" max="13327" width="22.109375" style="4" bestFit="1" customWidth="1"/>
    <col min="13328" max="13328" width="29.88671875" style="4" customWidth="1"/>
    <col min="13329" max="13329" width="25.5546875" style="4" customWidth="1"/>
    <col min="13330" max="13330" width="25.44140625" style="4" customWidth="1"/>
    <col min="13331" max="13573" width="5.109375" style="4"/>
    <col min="13574" max="13574" width="8.44140625" style="4" customWidth="1"/>
    <col min="13575" max="13575" width="18.44140625" style="4" bestFit="1" customWidth="1"/>
    <col min="13576" max="13576" width="21.88671875" style="4" customWidth="1"/>
    <col min="13577" max="13577" width="27.88671875" style="4" bestFit="1" customWidth="1"/>
    <col min="13578" max="13578" width="12.109375" style="4" customWidth="1"/>
    <col min="13579" max="13580" width="21.5546875" style="4" customWidth="1"/>
    <col min="13581" max="13581" width="20.6640625" style="4" customWidth="1"/>
    <col min="13582" max="13582" width="19.33203125" style="4" customWidth="1"/>
    <col min="13583" max="13583" width="22.109375" style="4" bestFit="1" customWidth="1"/>
    <col min="13584" max="13584" width="29.88671875" style="4" customWidth="1"/>
    <col min="13585" max="13585" width="25.5546875" style="4" customWidth="1"/>
    <col min="13586" max="13586" width="25.44140625" style="4" customWidth="1"/>
    <col min="13587" max="13829" width="5.109375" style="4"/>
    <col min="13830" max="13830" width="8.44140625" style="4" customWidth="1"/>
    <col min="13831" max="13831" width="18.44140625" style="4" bestFit="1" customWidth="1"/>
    <col min="13832" max="13832" width="21.88671875" style="4" customWidth="1"/>
    <col min="13833" max="13833" width="27.88671875" style="4" bestFit="1" customWidth="1"/>
    <col min="13834" max="13834" width="12.109375" style="4" customWidth="1"/>
    <col min="13835" max="13836" width="21.5546875" style="4" customWidth="1"/>
    <col min="13837" max="13837" width="20.6640625" style="4" customWidth="1"/>
    <col min="13838" max="13838" width="19.33203125" style="4" customWidth="1"/>
    <col min="13839" max="13839" width="22.109375" style="4" bestFit="1" customWidth="1"/>
    <col min="13840" max="13840" width="29.88671875" style="4" customWidth="1"/>
    <col min="13841" max="13841" width="25.5546875" style="4" customWidth="1"/>
    <col min="13842" max="13842" width="25.44140625" style="4" customWidth="1"/>
    <col min="13843" max="14085" width="5.109375" style="4"/>
    <col min="14086" max="14086" width="8.44140625" style="4" customWidth="1"/>
    <col min="14087" max="14087" width="18.44140625" style="4" bestFit="1" customWidth="1"/>
    <col min="14088" max="14088" width="21.88671875" style="4" customWidth="1"/>
    <col min="14089" max="14089" width="27.88671875" style="4" bestFit="1" customWidth="1"/>
    <col min="14090" max="14090" width="12.109375" style="4" customWidth="1"/>
    <col min="14091" max="14092" width="21.5546875" style="4" customWidth="1"/>
    <col min="14093" max="14093" width="20.6640625" style="4" customWidth="1"/>
    <col min="14094" max="14094" width="19.33203125" style="4" customWidth="1"/>
    <col min="14095" max="14095" width="22.109375" style="4" bestFit="1" customWidth="1"/>
    <col min="14096" max="14096" width="29.88671875" style="4" customWidth="1"/>
    <col min="14097" max="14097" width="25.5546875" style="4" customWidth="1"/>
    <col min="14098" max="14098" width="25.44140625" style="4" customWidth="1"/>
    <col min="14099" max="14341" width="5.109375" style="4"/>
    <col min="14342" max="14342" width="8.44140625" style="4" customWidth="1"/>
    <col min="14343" max="14343" width="18.44140625" style="4" bestFit="1" customWidth="1"/>
    <col min="14344" max="14344" width="21.88671875" style="4" customWidth="1"/>
    <col min="14345" max="14345" width="27.88671875" style="4" bestFit="1" customWidth="1"/>
    <col min="14346" max="14346" width="12.109375" style="4" customWidth="1"/>
    <col min="14347" max="14348" width="21.5546875" style="4" customWidth="1"/>
    <col min="14349" max="14349" width="20.6640625" style="4" customWidth="1"/>
    <col min="14350" max="14350" width="19.33203125" style="4" customWidth="1"/>
    <col min="14351" max="14351" width="22.109375" style="4" bestFit="1" customWidth="1"/>
    <col min="14352" max="14352" width="29.88671875" style="4" customWidth="1"/>
    <col min="14353" max="14353" width="25.5546875" style="4" customWidth="1"/>
    <col min="14354" max="14354" width="25.44140625" style="4" customWidth="1"/>
    <col min="14355" max="14597" width="5.109375" style="4"/>
    <col min="14598" max="14598" width="8.44140625" style="4" customWidth="1"/>
    <col min="14599" max="14599" width="18.44140625" style="4" bestFit="1" customWidth="1"/>
    <col min="14600" max="14600" width="21.88671875" style="4" customWidth="1"/>
    <col min="14601" max="14601" width="27.88671875" style="4" bestFit="1" customWidth="1"/>
    <col min="14602" max="14602" width="12.109375" style="4" customWidth="1"/>
    <col min="14603" max="14604" width="21.5546875" style="4" customWidth="1"/>
    <col min="14605" max="14605" width="20.6640625" style="4" customWidth="1"/>
    <col min="14606" max="14606" width="19.33203125" style="4" customWidth="1"/>
    <col min="14607" max="14607" width="22.109375" style="4" bestFit="1" customWidth="1"/>
    <col min="14608" max="14608" width="29.88671875" style="4" customWidth="1"/>
    <col min="14609" max="14609" width="25.5546875" style="4" customWidth="1"/>
    <col min="14610" max="14610" width="25.44140625" style="4" customWidth="1"/>
    <col min="14611" max="14853" width="5.109375" style="4"/>
    <col min="14854" max="14854" width="8.44140625" style="4" customWidth="1"/>
    <col min="14855" max="14855" width="18.44140625" style="4" bestFit="1" customWidth="1"/>
    <col min="14856" max="14856" width="21.88671875" style="4" customWidth="1"/>
    <col min="14857" max="14857" width="27.88671875" style="4" bestFit="1" customWidth="1"/>
    <col min="14858" max="14858" width="12.109375" style="4" customWidth="1"/>
    <col min="14859" max="14860" width="21.5546875" style="4" customWidth="1"/>
    <col min="14861" max="14861" width="20.6640625" style="4" customWidth="1"/>
    <col min="14862" max="14862" width="19.33203125" style="4" customWidth="1"/>
    <col min="14863" max="14863" width="22.109375" style="4" bestFit="1" customWidth="1"/>
    <col min="14864" max="14864" width="29.88671875" style="4" customWidth="1"/>
    <col min="14865" max="14865" width="25.5546875" style="4" customWidth="1"/>
    <col min="14866" max="14866" width="25.44140625" style="4" customWidth="1"/>
    <col min="14867" max="15109" width="5.109375" style="4"/>
    <col min="15110" max="15110" width="8.44140625" style="4" customWidth="1"/>
    <col min="15111" max="15111" width="18.44140625" style="4" bestFit="1" customWidth="1"/>
    <col min="15112" max="15112" width="21.88671875" style="4" customWidth="1"/>
    <col min="15113" max="15113" width="27.88671875" style="4" bestFit="1" customWidth="1"/>
    <col min="15114" max="15114" width="12.109375" style="4" customWidth="1"/>
    <col min="15115" max="15116" width="21.5546875" style="4" customWidth="1"/>
    <col min="15117" max="15117" width="20.6640625" style="4" customWidth="1"/>
    <col min="15118" max="15118" width="19.33203125" style="4" customWidth="1"/>
    <col min="15119" max="15119" width="22.109375" style="4" bestFit="1" customWidth="1"/>
    <col min="15120" max="15120" width="29.88671875" style="4" customWidth="1"/>
    <col min="15121" max="15121" width="25.5546875" style="4" customWidth="1"/>
    <col min="15122" max="15122" width="25.44140625" style="4" customWidth="1"/>
    <col min="15123" max="15365" width="5.109375" style="4"/>
    <col min="15366" max="15366" width="8.44140625" style="4" customWidth="1"/>
    <col min="15367" max="15367" width="18.44140625" style="4" bestFit="1" customWidth="1"/>
    <col min="15368" max="15368" width="21.88671875" style="4" customWidth="1"/>
    <col min="15369" max="15369" width="27.88671875" style="4" bestFit="1" customWidth="1"/>
    <col min="15370" max="15370" width="12.109375" style="4" customWidth="1"/>
    <col min="15371" max="15372" width="21.5546875" style="4" customWidth="1"/>
    <col min="15373" max="15373" width="20.6640625" style="4" customWidth="1"/>
    <col min="15374" max="15374" width="19.33203125" style="4" customWidth="1"/>
    <col min="15375" max="15375" width="22.109375" style="4" bestFit="1" customWidth="1"/>
    <col min="15376" max="15376" width="29.88671875" style="4" customWidth="1"/>
    <col min="15377" max="15377" width="25.5546875" style="4" customWidth="1"/>
    <col min="15378" max="15378" width="25.44140625" style="4" customWidth="1"/>
    <col min="15379" max="15621" width="5.109375" style="4"/>
    <col min="15622" max="15622" width="8.44140625" style="4" customWidth="1"/>
    <col min="15623" max="15623" width="18.44140625" style="4" bestFit="1" customWidth="1"/>
    <col min="15624" max="15624" width="21.88671875" style="4" customWidth="1"/>
    <col min="15625" max="15625" width="27.88671875" style="4" bestFit="1" customWidth="1"/>
    <col min="15626" max="15626" width="12.109375" style="4" customWidth="1"/>
    <col min="15627" max="15628" width="21.5546875" style="4" customWidth="1"/>
    <col min="15629" max="15629" width="20.6640625" style="4" customWidth="1"/>
    <col min="15630" max="15630" width="19.33203125" style="4" customWidth="1"/>
    <col min="15631" max="15631" width="22.109375" style="4" bestFit="1" customWidth="1"/>
    <col min="15632" max="15632" width="29.88671875" style="4" customWidth="1"/>
    <col min="15633" max="15633" width="25.5546875" style="4" customWidth="1"/>
    <col min="15634" max="15634" width="25.44140625" style="4" customWidth="1"/>
    <col min="15635" max="15877" width="5.109375" style="4"/>
    <col min="15878" max="15878" width="8.44140625" style="4" customWidth="1"/>
    <col min="15879" max="15879" width="18.44140625" style="4" bestFit="1" customWidth="1"/>
    <col min="15880" max="15880" width="21.88671875" style="4" customWidth="1"/>
    <col min="15881" max="15881" width="27.88671875" style="4" bestFit="1" customWidth="1"/>
    <col min="15882" max="15882" width="12.109375" style="4" customWidth="1"/>
    <col min="15883" max="15884" width="21.5546875" style="4" customWidth="1"/>
    <col min="15885" max="15885" width="20.6640625" style="4" customWidth="1"/>
    <col min="15886" max="15886" width="19.33203125" style="4" customWidth="1"/>
    <col min="15887" max="15887" width="22.109375" style="4" bestFit="1" customWidth="1"/>
    <col min="15888" max="15888" width="29.88671875" style="4" customWidth="1"/>
    <col min="15889" max="15889" width="25.5546875" style="4" customWidth="1"/>
    <col min="15890" max="15890" width="25.44140625" style="4" customWidth="1"/>
    <col min="15891" max="16133" width="5.109375" style="4"/>
    <col min="16134" max="16134" width="8.44140625" style="4" customWidth="1"/>
    <col min="16135" max="16135" width="18.44140625" style="4" bestFit="1" customWidth="1"/>
    <col min="16136" max="16136" width="21.88671875" style="4" customWidth="1"/>
    <col min="16137" max="16137" width="27.88671875" style="4" bestFit="1" customWidth="1"/>
    <col min="16138" max="16138" width="12.109375" style="4" customWidth="1"/>
    <col min="16139" max="16140" width="21.5546875" style="4" customWidth="1"/>
    <col min="16141" max="16141" width="20.6640625" style="4" customWidth="1"/>
    <col min="16142" max="16142" width="19.33203125" style="4" customWidth="1"/>
    <col min="16143" max="16143" width="22.109375" style="4" bestFit="1" customWidth="1"/>
    <col min="16144" max="16144" width="29.88671875" style="4" customWidth="1"/>
    <col min="16145" max="16145" width="25.5546875" style="4" customWidth="1"/>
    <col min="16146" max="16146" width="25.44140625" style="4" customWidth="1"/>
    <col min="16147" max="16384" width="5.109375" style="4"/>
  </cols>
  <sheetData>
    <row r="1" spans="1:20" s="1" customFormat="1" ht="26.4" thickBot="1">
      <c r="A1" s="150" t="s">
        <v>77</v>
      </c>
      <c r="B1" s="150"/>
      <c r="C1" s="150"/>
      <c r="D1" s="150"/>
      <c r="E1" s="150"/>
      <c r="F1" s="150"/>
      <c r="G1" s="150"/>
      <c r="H1" s="150"/>
      <c r="I1" s="150"/>
      <c r="J1" s="150"/>
      <c r="K1" s="150"/>
      <c r="L1" s="150"/>
      <c r="M1" s="150"/>
      <c r="N1" s="150"/>
      <c r="O1" s="150"/>
      <c r="P1" s="150"/>
      <c r="Q1" s="150"/>
      <c r="R1" s="151"/>
    </row>
    <row r="2" spans="1:20" s="7" customFormat="1" ht="42" customHeight="1" thickBot="1">
      <c r="A2" s="40" t="s">
        <v>119</v>
      </c>
      <c r="B2" s="33" t="s">
        <v>0</v>
      </c>
      <c r="C2" s="33" t="s">
        <v>3</v>
      </c>
      <c r="D2" s="33" t="s">
        <v>165</v>
      </c>
      <c r="E2" s="38" t="s">
        <v>140</v>
      </c>
      <c r="F2" s="33" t="s">
        <v>129</v>
      </c>
      <c r="G2" s="33" t="s">
        <v>136</v>
      </c>
      <c r="H2" s="33" t="s">
        <v>128</v>
      </c>
      <c r="I2" s="33" t="s">
        <v>137</v>
      </c>
      <c r="J2" s="33" t="s">
        <v>127</v>
      </c>
      <c r="K2" s="33" t="s">
        <v>138</v>
      </c>
      <c r="L2" s="33" t="s">
        <v>79</v>
      </c>
      <c r="M2" s="33" t="s">
        <v>141</v>
      </c>
      <c r="N2" s="33" t="s">
        <v>143</v>
      </c>
      <c r="O2" s="33" t="s">
        <v>142</v>
      </c>
      <c r="P2" s="34" t="s">
        <v>78</v>
      </c>
      <c r="Q2" s="50" t="s">
        <v>139</v>
      </c>
      <c r="R2" s="35" t="s">
        <v>80</v>
      </c>
    </row>
    <row r="3" spans="1:20" s="10" customFormat="1" ht="13.8">
      <c r="A3" s="36" t="s">
        <v>130</v>
      </c>
      <c r="B3" s="37" t="s">
        <v>6</v>
      </c>
      <c r="C3" s="37" t="s">
        <v>133</v>
      </c>
      <c r="D3" s="59">
        <v>30687.5</v>
      </c>
      <c r="E3" s="32">
        <v>377111.2</v>
      </c>
      <c r="F3" s="41">
        <v>2125.44</v>
      </c>
      <c r="G3" s="41">
        <f>F3/12</f>
        <v>177.12</v>
      </c>
      <c r="H3" s="41">
        <f t="shared" ref="H3:H4" si="0">E3*0.01</f>
        <v>3771.1120000000001</v>
      </c>
      <c r="I3" s="56">
        <f>H3/12</f>
        <v>314.25933333333336</v>
      </c>
      <c r="J3" s="41">
        <v>0</v>
      </c>
      <c r="K3" s="41"/>
      <c r="L3" s="41">
        <v>0</v>
      </c>
      <c r="M3" s="41"/>
      <c r="N3" s="41"/>
      <c r="O3" s="41"/>
      <c r="P3" s="32">
        <v>0</v>
      </c>
      <c r="Q3" s="51"/>
      <c r="R3" s="42">
        <f>SUM(E3,F3,H3)</f>
        <v>383007.75200000004</v>
      </c>
      <c r="S3" s="8"/>
      <c r="T3" s="9"/>
    </row>
    <row r="4" spans="1:20" s="10" customFormat="1" ht="14.4" thickBot="1">
      <c r="A4" s="52" t="s">
        <v>130</v>
      </c>
      <c r="B4" s="53" t="s">
        <v>6</v>
      </c>
      <c r="C4" s="53" t="s">
        <v>133</v>
      </c>
      <c r="D4" s="60">
        <v>20055.3</v>
      </c>
      <c r="E4" s="54">
        <v>227419.99999999994</v>
      </c>
      <c r="F4" s="55">
        <v>2125.44</v>
      </c>
      <c r="G4" s="55">
        <f>F4/12</f>
        <v>177.12</v>
      </c>
      <c r="H4" s="55">
        <f t="shared" si="0"/>
        <v>2274.1999999999994</v>
      </c>
      <c r="I4" s="55">
        <f t="shared" ref="I4:I56" si="1">H4/12</f>
        <v>189.51666666666662</v>
      </c>
      <c r="J4" s="55">
        <v>0</v>
      </c>
      <c r="K4" s="55"/>
      <c r="L4" s="55">
        <v>0</v>
      </c>
      <c r="M4" s="55"/>
      <c r="N4" s="55"/>
      <c r="O4" s="55"/>
      <c r="P4" s="54">
        <v>0</v>
      </c>
      <c r="Q4" s="57"/>
      <c r="R4" s="58">
        <f>SUM(E4,F4,H4)</f>
        <v>231819.63999999996</v>
      </c>
      <c r="S4" s="9"/>
      <c r="T4" s="14"/>
    </row>
    <row r="5" spans="1:20" s="10" customFormat="1" ht="13.8">
      <c r="A5" s="36">
        <v>1</v>
      </c>
      <c r="B5" s="37" t="s">
        <v>6</v>
      </c>
      <c r="C5" s="37" t="s">
        <v>120</v>
      </c>
      <c r="D5" s="59">
        <v>21179.33</v>
      </c>
      <c r="E5" s="32">
        <v>258148.06</v>
      </c>
      <c r="F5" s="41">
        <v>2125.44</v>
      </c>
      <c r="G5" s="41">
        <f>F5/12</f>
        <v>177.12</v>
      </c>
      <c r="H5" s="41">
        <f t="shared" ref="H5:H36" si="2">E5*0.01</f>
        <v>2581.4805999999999</v>
      </c>
      <c r="I5" s="41">
        <f t="shared" si="1"/>
        <v>215.12338333333332</v>
      </c>
      <c r="J5" s="41">
        <v>8685.5233500000031</v>
      </c>
      <c r="K5" s="41">
        <f>J5/12</f>
        <v>723.79361250000022</v>
      </c>
      <c r="L5" s="41">
        <v>1755.12</v>
      </c>
      <c r="M5" s="41">
        <f>L5/12</f>
        <v>146.26</v>
      </c>
      <c r="N5" s="41">
        <v>12000</v>
      </c>
      <c r="O5" s="41">
        <v>1000</v>
      </c>
      <c r="P5" s="32">
        <v>0</v>
      </c>
      <c r="Q5" s="32"/>
      <c r="R5" s="42">
        <f>SUM(E5,F5,H5,J5,L5,N5,P5)</f>
        <v>285295.62395000004</v>
      </c>
      <c r="S5" s="8"/>
      <c r="T5" s="9"/>
    </row>
    <row r="6" spans="1:20" s="10" customFormat="1" ht="13.8">
      <c r="A6" s="11">
        <v>2</v>
      </c>
      <c r="B6" s="12" t="s">
        <v>6</v>
      </c>
      <c r="C6" s="12" t="s">
        <v>120</v>
      </c>
      <c r="D6" s="61">
        <v>19980.5</v>
      </c>
      <c r="E6" s="13">
        <v>228138.5</v>
      </c>
      <c r="F6" s="43">
        <v>2125.44</v>
      </c>
      <c r="G6" s="43">
        <f>F6/12</f>
        <v>177.12</v>
      </c>
      <c r="H6" s="43">
        <f t="shared" si="2"/>
        <v>2281.3850000000002</v>
      </c>
      <c r="I6" s="43">
        <f t="shared" si="1"/>
        <v>190.11541666666668</v>
      </c>
      <c r="J6" s="43">
        <v>7703.9725000000008</v>
      </c>
      <c r="K6" s="43">
        <f>J6/12</f>
        <v>641.99770833333343</v>
      </c>
      <c r="L6" s="43">
        <v>1755.12</v>
      </c>
      <c r="M6" s="43">
        <f>L6/12</f>
        <v>146.26</v>
      </c>
      <c r="N6" s="43">
        <v>12000</v>
      </c>
      <c r="O6" s="43">
        <v>1000</v>
      </c>
      <c r="P6" s="13">
        <v>0</v>
      </c>
      <c r="Q6" s="13"/>
      <c r="R6" s="44">
        <f t="shared" ref="R6:R59" si="3">SUM(E6,F6,H6,J6,L6,N6,P6)</f>
        <v>254004.41750000001</v>
      </c>
      <c r="S6" s="9"/>
      <c r="T6" s="14"/>
    </row>
    <row r="7" spans="1:20" s="10" customFormat="1" ht="13.8">
      <c r="A7" s="11">
        <v>3</v>
      </c>
      <c r="B7" s="12" t="s">
        <v>6</v>
      </c>
      <c r="C7" s="12" t="s">
        <v>108</v>
      </c>
      <c r="D7" s="61">
        <v>47.17</v>
      </c>
      <c r="E7" s="13">
        <v>127796.21</v>
      </c>
      <c r="F7" s="43">
        <f t="shared" ref="F7:F38" si="4">E7*0.01</f>
        <v>1277.9621000000002</v>
      </c>
      <c r="G7" s="43">
        <f t="shared" ref="G7:G56" si="5">F7/12</f>
        <v>106.49684166666668</v>
      </c>
      <c r="H7" s="43">
        <f t="shared" si="2"/>
        <v>1277.9621000000002</v>
      </c>
      <c r="I7" s="43">
        <f t="shared" si="1"/>
        <v>106.49684166666668</v>
      </c>
      <c r="J7" s="43">
        <v>3269.0097860000001</v>
      </c>
      <c r="K7" s="43">
        <f t="shared" ref="K7:K56" si="6">J7/12</f>
        <v>272.41748216666667</v>
      </c>
      <c r="L7" s="43">
        <v>1755.12</v>
      </c>
      <c r="M7" s="43">
        <f t="shared" ref="M7:M59" si="7">L7/12</f>
        <v>146.26</v>
      </c>
      <c r="N7" s="43">
        <v>12000</v>
      </c>
      <c r="O7" s="43">
        <v>1000</v>
      </c>
      <c r="P7" s="13">
        <v>0</v>
      </c>
      <c r="Q7" s="13"/>
      <c r="R7" s="44">
        <f t="shared" si="3"/>
        <v>147376.26398600001</v>
      </c>
      <c r="S7" s="9"/>
      <c r="T7" s="14"/>
    </row>
    <row r="8" spans="1:20" s="10" customFormat="1" ht="13.8">
      <c r="A8" s="15">
        <v>4</v>
      </c>
      <c r="B8" s="6" t="s">
        <v>4</v>
      </c>
      <c r="C8" s="6" t="s">
        <v>109</v>
      </c>
      <c r="D8" s="13">
        <v>28.75</v>
      </c>
      <c r="E8" s="13">
        <v>72705.919999999998</v>
      </c>
      <c r="F8" s="43">
        <f t="shared" si="4"/>
        <v>727.05920000000003</v>
      </c>
      <c r="G8" s="43">
        <f t="shared" si="5"/>
        <v>60.588266666666669</v>
      </c>
      <c r="H8" s="43">
        <f t="shared" si="2"/>
        <v>727.05920000000003</v>
      </c>
      <c r="I8" s="43">
        <f t="shared" si="1"/>
        <v>60.588266666666669</v>
      </c>
      <c r="J8" s="43">
        <v>1910.1883500000001</v>
      </c>
      <c r="K8" s="43">
        <f t="shared" si="6"/>
        <v>159.18236250000001</v>
      </c>
      <c r="L8" s="43">
        <v>1755.12</v>
      </c>
      <c r="M8" s="43">
        <f t="shared" si="7"/>
        <v>146.26</v>
      </c>
      <c r="N8" s="43"/>
      <c r="O8" s="43"/>
      <c r="P8" s="13">
        <v>1200</v>
      </c>
      <c r="Q8" s="13">
        <f>P8/12</f>
        <v>100</v>
      </c>
      <c r="R8" s="44">
        <f t="shared" si="3"/>
        <v>79025.346749999997</v>
      </c>
      <c r="S8" s="8"/>
      <c r="T8" s="14"/>
    </row>
    <row r="9" spans="1:20" s="10" customFormat="1" ht="13.8">
      <c r="A9" s="15">
        <v>5</v>
      </c>
      <c r="B9" s="6" t="s">
        <v>6</v>
      </c>
      <c r="C9" s="6" t="s">
        <v>110</v>
      </c>
      <c r="D9" s="13">
        <v>28.75</v>
      </c>
      <c r="E9" s="13">
        <v>72864.84</v>
      </c>
      <c r="F9" s="43">
        <f t="shared" si="4"/>
        <v>728.64839999999992</v>
      </c>
      <c r="G9" s="43">
        <f t="shared" si="5"/>
        <v>60.720699999999994</v>
      </c>
      <c r="H9" s="43">
        <f t="shared" si="2"/>
        <v>728.64839999999992</v>
      </c>
      <c r="I9" s="43">
        <f t="shared" si="1"/>
        <v>60.720699999999994</v>
      </c>
      <c r="J9" s="43">
        <v>1857.8219625000002</v>
      </c>
      <c r="K9" s="43">
        <f t="shared" si="6"/>
        <v>154.81849687500002</v>
      </c>
      <c r="L9" s="43">
        <v>1755.12</v>
      </c>
      <c r="M9" s="43">
        <f t="shared" si="7"/>
        <v>146.26</v>
      </c>
      <c r="N9" s="43"/>
      <c r="O9" s="43"/>
      <c r="P9" s="13">
        <v>1200</v>
      </c>
      <c r="Q9" s="13">
        <f t="shared" ref="Q9:Q16" si="8">P9/12</f>
        <v>100</v>
      </c>
      <c r="R9" s="44">
        <f t="shared" si="3"/>
        <v>79135.078762500008</v>
      </c>
      <c r="S9" s="9"/>
      <c r="T9" s="14"/>
    </row>
    <row r="10" spans="1:20" s="10" customFormat="1" ht="13.8">
      <c r="A10" s="15">
        <v>6</v>
      </c>
      <c r="B10" s="6" t="s">
        <v>4</v>
      </c>
      <c r="C10" s="6" t="s">
        <v>111</v>
      </c>
      <c r="D10" s="13">
        <v>27.58</v>
      </c>
      <c r="E10" s="13">
        <v>69725.63</v>
      </c>
      <c r="F10" s="43">
        <f t="shared" si="4"/>
        <v>697.25630000000001</v>
      </c>
      <c r="G10" s="43">
        <f t="shared" si="5"/>
        <v>58.104691666666668</v>
      </c>
      <c r="H10" s="43">
        <f t="shared" si="2"/>
        <v>697.25630000000001</v>
      </c>
      <c r="I10" s="43">
        <f t="shared" si="1"/>
        <v>58.104691666666668</v>
      </c>
      <c r="J10" s="43">
        <v>1784.4917825000005</v>
      </c>
      <c r="K10" s="43">
        <f t="shared" si="6"/>
        <v>148.70764854166671</v>
      </c>
      <c r="L10" s="43">
        <v>1755.12</v>
      </c>
      <c r="M10" s="43">
        <f t="shared" si="7"/>
        <v>146.26</v>
      </c>
      <c r="N10" s="43"/>
      <c r="O10" s="43"/>
      <c r="P10" s="13">
        <v>1200</v>
      </c>
      <c r="Q10" s="13">
        <f t="shared" si="8"/>
        <v>100</v>
      </c>
      <c r="R10" s="44">
        <f t="shared" si="3"/>
        <v>75859.754382499988</v>
      </c>
      <c r="S10" s="9"/>
      <c r="T10" s="9"/>
    </row>
    <row r="11" spans="1:20" s="10" customFormat="1" ht="13.8">
      <c r="A11" s="15">
        <v>7</v>
      </c>
      <c r="B11" s="6" t="s">
        <v>4</v>
      </c>
      <c r="C11" s="6" t="s">
        <v>112</v>
      </c>
      <c r="D11" s="13">
        <v>28.75</v>
      </c>
      <c r="E11" s="13">
        <v>71007.62</v>
      </c>
      <c r="F11" s="43">
        <f t="shared" si="4"/>
        <v>710.07619999999997</v>
      </c>
      <c r="G11" s="43">
        <f t="shared" si="5"/>
        <v>59.173016666666662</v>
      </c>
      <c r="H11" s="43">
        <f t="shared" si="2"/>
        <v>710.07619999999997</v>
      </c>
      <c r="I11" s="43">
        <f t="shared" si="1"/>
        <v>59.173016666666662</v>
      </c>
      <c r="J11" s="43">
        <v>1838.0315625000003</v>
      </c>
      <c r="K11" s="43">
        <f t="shared" si="6"/>
        <v>153.16929687500001</v>
      </c>
      <c r="L11" s="43">
        <v>1755.12</v>
      </c>
      <c r="M11" s="43">
        <f t="shared" si="7"/>
        <v>146.26</v>
      </c>
      <c r="N11" s="43"/>
      <c r="O11" s="43"/>
      <c r="P11" s="13">
        <v>1200</v>
      </c>
      <c r="Q11" s="13">
        <f t="shared" si="8"/>
        <v>100</v>
      </c>
      <c r="R11" s="44">
        <f t="shared" si="3"/>
        <v>77220.923962499975</v>
      </c>
      <c r="S11" s="9"/>
      <c r="T11" s="14"/>
    </row>
    <row r="12" spans="1:20" s="10" customFormat="1" ht="13.8">
      <c r="A12" s="15">
        <v>8</v>
      </c>
      <c r="B12" s="6" t="s">
        <v>6</v>
      </c>
      <c r="C12" s="6" t="s">
        <v>113</v>
      </c>
      <c r="D12" s="13">
        <v>28.75</v>
      </c>
      <c r="E12" s="13">
        <v>71662.3</v>
      </c>
      <c r="F12" s="43">
        <f t="shared" si="4"/>
        <v>716.62300000000005</v>
      </c>
      <c r="G12" s="43">
        <f t="shared" si="5"/>
        <v>59.718583333333335</v>
      </c>
      <c r="H12" s="43">
        <f t="shared" si="2"/>
        <v>716.62300000000005</v>
      </c>
      <c r="I12" s="43">
        <f t="shared" si="1"/>
        <v>59.718583333333335</v>
      </c>
      <c r="J12" s="43">
        <v>1938.4335250000001</v>
      </c>
      <c r="K12" s="43">
        <f t="shared" si="6"/>
        <v>161.53612708333335</v>
      </c>
      <c r="L12" s="43">
        <v>1755.12</v>
      </c>
      <c r="M12" s="43">
        <f t="shared" si="7"/>
        <v>146.26</v>
      </c>
      <c r="N12" s="43"/>
      <c r="O12" s="43"/>
      <c r="P12" s="13">
        <v>1200</v>
      </c>
      <c r="Q12" s="13">
        <f t="shared" si="8"/>
        <v>100</v>
      </c>
      <c r="R12" s="44">
        <f t="shared" si="3"/>
        <v>77989.099525000012</v>
      </c>
      <c r="S12" s="9"/>
      <c r="T12" s="14"/>
    </row>
    <row r="13" spans="1:20" s="10" customFormat="1" ht="13.8">
      <c r="A13" s="15">
        <v>9</v>
      </c>
      <c r="B13" s="6" t="s">
        <v>6</v>
      </c>
      <c r="C13" s="6" t="s">
        <v>114</v>
      </c>
      <c r="D13" s="13">
        <v>28.75</v>
      </c>
      <c r="E13" s="13">
        <v>71706.559999999998</v>
      </c>
      <c r="F13" s="43">
        <f t="shared" si="4"/>
        <v>717.06560000000002</v>
      </c>
      <c r="G13" s="43">
        <f t="shared" si="5"/>
        <v>59.755466666666671</v>
      </c>
      <c r="H13" s="43">
        <f t="shared" si="2"/>
        <v>717.06560000000002</v>
      </c>
      <c r="I13" s="43">
        <f t="shared" si="1"/>
        <v>59.755466666666671</v>
      </c>
      <c r="J13" s="43">
        <v>1874.6382375000003</v>
      </c>
      <c r="K13" s="43">
        <f t="shared" si="6"/>
        <v>156.21985312500001</v>
      </c>
      <c r="L13" s="43">
        <v>1755.12</v>
      </c>
      <c r="M13" s="43">
        <f t="shared" si="7"/>
        <v>146.26</v>
      </c>
      <c r="N13" s="43"/>
      <c r="O13" s="43"/>
      <c r="P13" s="13">
        <v>1200</v>
      </c>
      <c r="Q13" s="13">
        <f t="shared" si="8"/>
        <v>100</v>
      </c>
      <c r="R13" s="44">
        <f t="shared" si="3"/>
        <v>77970.449437499992</v>
      </c>
      <c r="S13" s="9"/>
      <c r="T13" s="14"/>
    </row>
    <row r="14" spans="1:20" s="10" customFormat="1" ht="13.8">
      <c r="A14" s="15">
        <v>10</v>
      </c>
      <c r="B14" s="6" t="s">
        <v>6</v>
      </c>
      <c r="C14" s="6" t="s">
        <v>115</v>
      </c>
      <c r="D14" s="13">
        <v>28.75</v>
      </c>
      <c r="E14" s="13">
        <v>72515.08249999999</v>
      </c>
      <c r="F14" s="43">
        <f t="shared" si="4"/>
        <v>725.15082499999994</v>
      </c>
      <c r="G14" s="43">
        <f t="shared" si="5"/>
        <v>60.429235416666664</v>
      </c>
      <c r="H14" s="43">
        <f t="shared" si="2"/>
        <v>725.15082499999994</v>
      </c>
      <c r="I14" s="43">
        <f t="shared" si="1"/>
        <v>60.429235416666664</v>
      </c>
      <c r="J14" s="43">
        <v>1882.9805750000003</v>
      </c>
      <c r="K14" s="43">
        <f t="shared" si="6"/>
        <v>156.91504791666668</v>
      </c>
      <c r="L14" s="43">
        <v>1755.12</v>
      </c>
      <c r="M14" s="43">
        <f t="shared" si="7"/>
        <v>146.26</v>
      </c>
      <c r="N14" s="43"/>
      <c r="O14" s="43"/>
      <c r="P14" s="13">
        <v>1200</v>
      </c>
      <c r="Q14" s="13">
        <f t="shared" si="8"/>
        <v>100</v>
      </c>
      <c r="R14" s="44">
        <f t="shared" si="3"/>
        <v>78803.484724999988</v>
      </c>
      <c r="S14" s="9"/>
      <c r="T14" s="14"/>
    </row>
    <row r="15" spans="1:20" s="10" customFormat="1" ht="13.8">
      <c r="A15" s="15">
        <v>11</v>
      </c>
      <c r="B15" s="6" t="s">
        <v>6</v>
      </c>
      <c r="C15" s="6" t="s">
        <v>111</v>
      </c>
      <c r="D15" s="13">
        <v>27.58</v>
      </c>
      <c r="E15" s="13">
        <v>70152.407199999987</v>
      </c>
      <c r="F15" s="43">
        <f t="shared" si="4"/>
        <v>701.52407199999993</v>
      </c>
      <c r="G15" s="43">
        <f t="shared" si="5"/>
        <v>58.46033933333333</v>
      </c>
      <c r="H15" s="43">
        <f t="shared" si="2"/>
        <v>701.52407199999993</v>
      </c>
      <c r="I15" s="43">
        <f t="shared" si="1"/>
        <v>58.46033933333333</v>
      </c>
      <c r="J15" s="43">
        <v>1758.4013930000003</v>
      </c>
      <c r="K15" s="43">
        <f t="shared" si="6"/>
        <v>146.53344941666668</v>
      </c>
      <c r="L15" s="43">
        <v>1755.12</v>
      </c>
      <c r="M15" s="43">
        <f t="shared" si="7"/>
        <v>146.26</v>
      </c>
      <c r="N15" s="43"/>
      <c r="O15" s="43"/>
      <c r="P15" s="13">
        <v>1200</v>
      </c>
      <c r="Q15" s="13">
        <f t="shared" si="8"/>
        <v>100</v>
      </c>
      <c r="R15" s="44">
        <f t="shared" si="3"/>
        <v>76268.97673699999</v>
      </c>
      <c r="S15" s="9"/>
      <c r="T15" s="14"/>
    </row>
    <row r="16" spans="1:20" s="18" customFormat="1" ht="13.8">
      <c r="A16" s="48">
        <v>12</v>
      </c>
      <c r="B16" s="6" t="s">
        <v>6</v>
      </c>
      <c r="C16" s="6" t="s">
        <v>110</v>
      </c>
      <c r="D16" s="13">
        <v>28.75</v>
      </c>
      <c r="E16" s="13">
        <v>71646.661250000005</v>
      </c>
      <c r="F16" s="43">
        <f t="shared" si="4"/>
        <v>716.46661250000011</v>
      </c>
      <c r="G16" s="43">
        <f t="shared" si="5"/>
        <v>59.705551041666673</v>
      </c>
      <c r="H16" s="43">
        <f t="shared" si="2"/>
        <v>716.46661250000011</v>
      </c>
      <c r="I16" s="43">
        <f t="shared" si="1"/>
        <v>59.705551041666673</v>
      </c>
      <c r="J16" s="43">
        <v>1848.1141875000005</v>
      </c>
      <c r="K16" s="43">
        <f t="shared" si="6"/>
        <v>154.00951562500003</v>
      </c>
      <c r="L16" s="43">
        <v>1755.12</v>
      </c>
      <c r="M16" s="43">
        <f t="shared" si="7"/>
        <v>146.26</v>
      </c>
      <c r="N16" s="43"/>
      <c r="O16" s="43"/>
      <c r="P16" s="13">
        <v>1200</v>
      </c>
      <c r="Q16" s="13">
        <f t="shared" si="8"/>
        <v>100</v>
      </c>
      <c r="R16" s="44">
        <f t="shared" si="3"/>
        <v>77882.828662499989</v>
      </c>
      <c r="S16" s="16"/>
      <c r="T16" s="17"/>
    </row>
    <row r="17" spans="1:20" s="18" customFormat="1" ht="13.8">
      <c r="A17" s="49">
        <v>13</v>
      </c>
      <c r="B17" s="12" t="s">
        <v>6</v>
      </c>
      <c r="C17" s="12" t="s">
        <v>108</v>
      </c>
      <c r="D17" s="61">
        <v>47.17</v>
      </c>
      <c r="E17" s="13">
        <v>124986.64325000001</v>
      </c>
      <c r="F17" s="43">
        <f t="shared" si="4"/>
        <v>1249.8664325000002</v>
      </c>
      <c r="G17" s="43">
        <f t="shared" si="5"/>
        <v>104.15553604166668</v>
      </c>
      <c r="H17" s="43">
        <f t="shared" si="2"/>
        <v>1249.8664325000002</v>
      </c>
      <c r="I17" s="43">
        <f t="shared" si="1"/>
        <v>104.15553604166668</v>
      </c>
      <c r="J17" s="43">
        <v>3253.5542655000004</v>
      </c>
      <c r="K17" s="43">
        <f t="shared" si="6"/>
        <v>271.12952212500005</v>
      </c>
      <c r="L17" s="43">
        <v>1755.12</v>
      </c>
      <c r="M17" s="43">
        <f t="shared" si="7"/>
        <v>146.26</v>
      </c>
      <c r="N17" s="43">
        <v>12000</v>
      </c>
      <c r="O17" s="43">
        <v>1000</v>
      </c>
      <c r="P17" s="13">
        <v>0</v>
      </c>
      <c r="Q17" s="13"/>
      <c r="R17" s="44">
        <f t="shared" si="3"/>
        <v>144495.0503805</v>
      </c>
      <c r="S17" s="16"/>
      <c r="T17" s="17"/>
    </row>
    <row r="18" spans="1:20" s="21" customFormat="1" ht="13.8">
      <c r="A18" s="49">
        <v>14</v>
      </c>
      <c r="B18" s="12" t="s">
        <v>6</v>
      </c>
      <c r="C18" s="12" t="s">
        <v>108</v>
      </c>
      <c r="D18" s="61">
        <v>47.17</v>
      </c>
      <c r="E18" s="13">
        <v>124894.36945000001</v>
      </c>
      <c r="F18" s="43">
        <f t="shared" si="4"/>
        <v>1248.9436945000002</v>
      </c>
      <c r="G18" s="43">
        <f t="shared" si="5"/>
        <v>104.07864120833335</v>
      </c>
      <c r="H18" s="43">
        <f t="shared" si="2"/>
        <v>1248.9436945000002</v>
      </c>
      <c r="I18" s="43">
        <f t="shared" si="1"/>
        <v>104.07864120833335</v>
      </c>
      <c r="J18" s="43">
        <v>3243.398655</v>
      </c>
      <c r="K18" s="43">
        <f t="shared" si="6"/>
        <v>270.28322125</v>
      </c>
      <c r="L18" s="43">
        <v>1755.12</v>
      </c>
      <c r="M18" s="43">
        <f t="shared" si="7"/>
        <v>146.26</v>
      </c>
      <c r="N18" s="43">
        <v>12000</v>
      </c>
      <c r="O18" s="43">
        <v>1000</v>
      </c>
      <c r="P18" s="13">
        <v>0</v>
      </c>
      <c r="Q18" s="13"/>
      <c r="R18" s="44">
        <f t="shared" si="3"/>
        <v>144390.77549400003</v>
      </c>
      <c r="S18" s="19"/>
      <c r="T18" s="20"/>
    </row>
    <row r="19" spans="1:20" s="10" customFormat="1" ht="13.8">
      <c r="A19" s="15">
        <v>15</v>
      </c>
      <c r="B19" s="6" t="s">
        <v>6</v>
      </c>
      <c r="C19" s="6" t="s">
        <v>116</v>
      </c>
      <c r="D19" s="13">
        <v>28.75</v>
      </c>
      <c r="E19" s="13">
        <v>71493.961250000008</v>
      </c>
      <c r="F19" s="43">
        <f t="shared" si="4"/>
        <v>714.93961250000007</v>
      </c>
      <c r="G19" s="43">
        <f t="shared" si="5"/>
        <v>59.57830104166667</v>
      </c>
      <c r="H19" s="43">
        <f t="shared" si="2"/>
        <v>714.93961250000007</v>
      </c>
      <c r="I19" s="43">
        <f t="shared" si="1"/>
        <v>59.57830104166667</v>
      </c>
      <c r="J19" s="43">
        <v>1891.7339000000004</v>
      </c>
      <c r="K19" s="43">
        <f t="shared" si="6"/>
        <v>157.64449166666671</v>
      </c>
      <c r="L19" s="43">
        <v>1755.12</v>
      </c>
      <c r="M19" s="43">
        <f t="shared" si="7"/>
        <v>146.26</v>
      </c>
      <c r="N19" s="43"/>
      <c r="O19" s="43"/>
      <c r="P19" s="13">
        <v>1200</v>
      </c>
      <c r="Q19" s="13">
        <f>P19/12</f>
        <v>100</v>
      </c>
      <c r="R19" s="44">
        <f t="shared" si="3"/>
        <v>77770.694375000021</v>
      </c>
      <c r="S19" s="9"/>
      <c r="T19" s="14"/>
    </row>
    <row r="20" spans="1:20" s="10" customFormat="1" ht="13.8">
      <c r="A20" s="15">
        <v>16</v>
      </c>
      <c r="B20" s="6" t="s">
        <v>6</v>
      </c>
      <c r="C20" s="6" t="s">
        <v>113</v>
      </c>
      <c r="D20" s="13">
        <v>28.75</v>
      </c>
      <c r="E20" s="13">
        <v>71612.34375</v>
      </c>
      <c r="F20" s="43">
        <f t="shared" si="4"/>
        <v>716.12343750000002</v>
      </c>
      <c r="G20" s="43">
        <f t="shared" si="5"/>
        <v>59.676953125000004</v>
      </c>
      <c r="H20" s="43">
        <f t="shared" si="2"/>
        <v>716.12343750000002</v>
      </c>
      <c r="I20" s="43">
        <f t="shared" si="1"/>
        <v>59.676953125000004</v>
      </c>
      <c r="J20" s="43">
        <v>1845.8873125</v>
      </c>
      <c r="K20" s="43">
        <f t="shared" si="6"/>
        <v>153.82394270833333</v>
      </c>
      <c r="L20" s="43">
        <v>1755.12</v>
      </c>
      <c r="M20" s="43">
        <f t="shared" si="7"/>
        <v>146.26</v>
      </c>
      <c r="N20" s="43"/>
      <c r="O20" s="43"/>
      <c r="P20" s="13">
        <v>1200</v>
      </c>
      <c r="Q20" s="13">
        <f t="shared" ref="Q20:Q23" si="9">P20/12</f>
        <v>100</v>
      </c>
      <c r="R20" s="44">
        <f t="shared" si="3"/>
        <v>77845.597937500002</v>
      </c>
      <c r="S20" s="9"/>
      <c r="T20" s="14"/>
    </row>
    <row r="21" spans="1:20" s="10" customFormat="1" ht="13.8">
      <c r="A21" s="15">
        <v>17</v>
      </c>
      <c r="B21" s="6" t="s">
        <v>6</v>
      </c>
      <c r="C21" s="6" t="s">
        <v>111</v>
      </c>
      <c r="D21" s="13">
        <v>27.58</v>
      </c>
      <c r="E21" s="13">
        <v>66617.897299999997</v>
      </c>
      <c r="F21" s="43">
        <f t="shared" si="4"/>
        <v>666.17897299999993</v>
      </c>
      <c r="G21" s="43">
        <f t="shared" si="5"/>
        <v>55.514914416666663</v>
      </c>
      <c r="H21" s="43">
        <f t="shared" si="2"/>
        <v>666.17897299999993</v>
      </c>
      <c r="I21" s="43">
        <f t="shared" si="1"/>
        <v>55.514914416666663</v>
      </c>
      <c r="J21" s="43">
        <v>1690.4682129999999</v>
      </c>
      <c r="K21" s="43">
        <f t="shared" si="6"/>
        <v>140.87235108333331</v>
      </c>
      <c r="L21" s="43">
        <v>1755.12</v>
      </c>
      <c r="M21" s="43">
        <f t="shared" si="7"/>
        <v>146.26</v>
      </c>
      <c r="N21" s="43"/>
      <c r="O21" s="43"/>
      <c r="P21" s="13">
        <v>1200</v>
      </c>
      <c r="Q21" s="13">
        <f t="shared" si="9"/>
        <v>100</v>
      </c>
      <c r="R21" s="44">
        <f t="shared" si="3"/>
        <v>72595.843458999996</v>
      </c>
      <c r="S21" s="9"/>
      <c r="T21" s="14"/>
    </row>
    <row r="22" spans="1:20" s="10" customFormat="1" ht="13.8">
      <c r="A22" s="15">
        <v>18</v>
      </c>
      <c r="B22" s="6" t="s">
        <v>4</v>
      </c>
      <c r="C22" s="6" t="s">
        <v>111</v>
      </c>
      <c r="D22" s="13">
        <v>27.58</v>
      </c>
      <c r="E22" s="13">
        <v>67411.330599999987</v>
      </c>
      <c r="F22" s="43">
        <f t="shared" si="4"/>
        <v>674.11330599999985</v>
      </c>
      <c r="G22" s="43">
        <f t="shared" si="5"/>
        <v>56.176108833333323</v>
      </c>
      <c r="H22" s="43">
        <f t="shared" si="2"/>
        <v>674.11330599999985</v>
      </c>
      <c r="I22" s="43">
        <f t="shared" si="1"/>
        <v>56.176108833333323</v>
      </c>
      <c r="J22" s="43">
        <v>1756.839567</v>
      </c>
      <c r="K22" s="43">
        <f t="shared" si="6"/>
        <v>146.40329725000001</v>
      </c>
      <c r="L22" s="43">
        <v>1755.12</v>
      </c>
      <c r="M22" s="43">
        <f t="shared" si="7"/>
        <v>146.26</v>
      </c>
      <c r="N22" s="43"/>
      <c r="O22" s="43"/>
      <c r="P22" s="13">
        <v>1200</v>
      </c>
      <c r="Q22" s="13">
        <f t="shared" si="9"/>
        <v>100</v>
      </c>
      <c r="R22" s="44">
        <f t="shared" si="3"/>
        <v>73471.516778999983</v>
      </c>
      <c r="S22" s="9"/>
      <c r="T22" s="14"/>
    </row>
    <row r="23" spans="1:20" s="10" customFormat="1" ht="13.8">
      <c r="A23" s="15">
        <v>19</v>
      </c>
      <c r="B23" s="6" t="s">
        <v>6</v>
      </c>
      <c r="C23" s="6" t="s">
        <v>114</v>
      </c>
      <c r="D23" s="13">
        <v>28.75</v>
      </c>
      <c r="E23" s="13">
        <v>73451.717499999999</v>
      </c>
      <c r="F23" s="43">
        <f t="shared" si="4"/>
        <v>734.51717499999995</v>
      </c>
      <c r="G23" s="43">
        <f t="shared" si="5"/>
        <v>61.209764583333332</v>
      </c>
      <c r="H23" s="43">
        <f t="shared" si="2"/>
        <v>734.51717499999995</v>
      </c>
      <c r="I23" s="43">
        <f t="shared" si="1"/>
        <v>61.209764583333332</v>
      </c>
      <c r="J23" s="43">
        <v>1868.6430875000001</v>
      </c>
      <c r="K23" s="43">
        <f t="shared" si="6"/>
        <v>155.72025729166668</v>
      </c>
      <c r="L23" s="43">
        <v>1755.12</v>
      </c>
      <c r="M23" s="43">
        <f t="shared" si="7"/>
        <v>146.26</v>
      </c>
      <c r="N23" s="43"/>
      <c r="O23" s="43"/>
      <c r="P23" s="13">
        <v>1200</v>
      </c>
      <c r="Q23" s="13">
        <f t="shared" si="9"/>
        <v>100</v>
      </c>
      <c r="R23" s="44">
        <f t="shared" si="3"/>
        <v>79744.514937499989</v>
      </c>
      <c r="S23" s="9"/>
      <c r="T23" s="14"/>
    </row>
    <row r="24" spans="1:20" s="10" customFormat="1" ht="13.8">
      <c r="A24" s="11">
        <v>20</v>
      </c>
      <c r="B24" s="12" t="s">
        <v>4</v>
      </c>
      <c r="C24" s="12" t="s">
        <v>108</v>
      </c>
      <c r="D24" s="61">
        <v>47.17</v>
      </c>
      <c r="E24" s="13">
        <v>126471.21609999999</v>
      </c>
      <c r="F24" s="43">
        <f t="shared" si="4"/>
        <v>1264.7121609999999</v>
      </c>
      <c r="G24" s="43">
        <f t="shared" si="5"/>
        <v>105.39268008333333</v>
      </c>
      <c r="H24" s="43">
        <f t="shared" si="2"/>
        <v>1264.7121609999999</v>
      </c>
      <c r="I24" s="43">
        <f t="shared" si="1"/>
        <v>105.39268008333333</v>
      </c>
      <c r="J24" s="43">
        <v>3165.1602220000004</v>
      </c>
      <c r="K24" s="43">
        <f t="shared" si="6"/>
        <v>263.76335183333339</v>
      </c>
      <c r="L24" s="43">
        <v>1755.12</v>
      </c>
      <c r="M24" s="43">
        <f t="shared" si="7"/>
        <v>146.26</v>
      </c>
      <c r="N24" s="43">
        <v>12000</v>
      </c>
      <c r="O24" s="43">
        <v>1000</v>
      </c>
      <c r="P24" s="13">
        <v>0</v>
      </c>
      <c r="Q24" s="13"/>
      <c r="R24" s="44">
        <f t="shared" si="3"/>
        <v>145920.920644</v>
      </c>
      <c r="S24" s="9"/>
      <c r="T24" s="14"/>
    </row>
    <row r="25" spans="1:20" s="10" customFormat="1" ht="13.8">
      <c r="A25" s="15">
        <v>21</v>
      </c>
      <c r="B25" s="6" t="s">
        <v>6</v>
      </c>
      <c r="C25" s="6" t="s">
        <v>114</v>
      </c>
      <c r="D25" s="13">
        <v>28.75</v>
      </c>
      <c r="E25" s="13">
        <v>70867.997499999983</v>
      </c>
      <c r="F25" s="43">
        <f t="shared" si="4"/>
        <v>708.6799749999999</v>
      </c>
      <c r="G25" s="43">
        <f t="shared" si="5"/>
        <v>59.056664583333323</v>
      </c>
      <c r="H25" s="43">
        <f t="shared" si="2"/>
        <v>708.6799749999999</v>
      </c>
      <c r="I25" s="43">
        <f t="shared" si="1"/>
        <v>59.056664583333323</v>
      </c>
      <c r="J25" s="43">
        <v>1850.6139750000002</v>
      </c>
      <c r="K25" s="43">
        <f t="shared" si="6"/>
        <v>154.21783125000002</v>
      </c>
      <c r="L25" s="43">
        <v>1755.12</v>
      </c>
      <c r="M25" s="43">
        <f t="shared" si="7"/>
        <v>146.26</v>
      </c>
      <c r="N25" s="43"/>
      <c r="O25" s="43"/>
      <c r="P25" s="13">
        <v>1200</v>
      </c>
      <c r="Q25" s="13">
        <f>P25/12</f>
        <v>100</v>
      </c>
      <c r="R25" s="44">
        <f t="shared" si="3"/>
        <v>77091.091424999991</v>
      </c>
      <c r="S25" s="9"/>
      <c r="T25" s="14"/>
    </row>
    <row r="26" spans="1:20" s="10" customFormat="1" ht="13.8">
      <c r="A26" s="15">
        <v>22</v>
      </c>
      <c r="B26" s="6" t="s">
        <v>6</v>
      </c>
      <c r="C26" s="22" t="s">
        <v>111</v>
      </c>
      <c r="D26" s="62">
        <v>27.58</v>
      </c>
      <c r="E26" s="13">
        <v>66180.221300000005</v>
      </c>
      <c r="F26" s="43">
        <f t="shared" si="4"/>
        <v>661.80221300000005</v>
      </c>
      <c r="G26" s="43">
        <f t="shared" si="5"/>
        <v>55.150184416666669</v>
      </c>
      <c r="H26" s="43">
        <f t="shared" si="2"/>
        <v>661.80221300000005</v>
      </c>
      <c r="I26" s="43">
        <f t="shared" si="1"/>
        <v>55.150184416666669</v>
      </c>
      <c r="J26" s="43">
        <v>1687.9985220000003</v>
      </c>
      <c r="K26" s="43">
        <f t="shared" si="6"/>
        <v>140.66654350000002</v>
      </c>
      <c r="L26" s="43">
        <v>1755.12</v>
      </c>
      <c r="M26" s="43">
        <f t="shared" si="7"/>
        <v>146.26</v>
      </c>
      <c r="N26" s="43"/>
      <c r="O26" s="43"/>
      <c r="P26" s="13">
        <v>1200</v>
      </c>
      <c r="Q26" s="13">
        <f>P26/12</f>
        <v>100</v>
      </c>
      <c r="R26" s="44">
        <f t="shared" si="3"/>
        <v>72146.944248</v>
      </c>
      <c r="S26" s="9"/>
      <c r="T26" s="14"/>
    </row>
    <row r="27" spans="1:20" s="10" customFormat="1" ht="13.8">
      <c r="A27" s="11">
        <v>23</v>
      </c>
      <c r="B27" s="12" t="s">
        <v>4</v>
      </c>
      <c r="C27" s="12" t="s">
        <v>108</v>
      </c>
      <c r="D27" s="61">
        <v>47.17</v>
      </c>
      <c r="E27" s="13">
        <v>129058.84215</v>
      </c>
      <c r="F27" s="43">
        <f t="shared" si="4"/>
        <v>1290.5884215000001</v>
      </c>
      <c r="G27" s="43">
        <f t="shared" si="5"/>
        <v>107.549035125</v>
      </c>
      <c r="H27" s="43">
        <f t="shared" si="2"/>
        <v>1290.5884215000001</v>
      </c>
      <c r="I27" s="43">
        <f t="shared" si="1"/>
        <v>107.549035125</v>
      </c>
      <c r="J27" s="43">
        <v>3320.0112330000006</v>
      </c>
      <c r="K27" s="43">
        <f t="shared" si="6"/>
        <v>276.66760275000007</v>
      </c>
      <c r="L27" s="43">
        <v>1755.12</v>
      </c>
      <c r="M27" s="43">
        <f t="shared" si="7"/>
        <v>146.26</v>
      </c>
      <c r="N27" s="43">
        <v>12000</v>
      </c>
      <c r="O27" s="43">
        <v>1000</v>
      </c>
      <c r="P27" s="13">
        <v>0</v>
      </c>
      <c r="Q27" s="13"/>
      <c r="R27" s="44">
        <f t="shared" si="3"/>
        <v>148715.150226</v>
      </c>
      <c r="S27" s="9"/>
      <c r="T27" s="14"/>
    </row>
    <row r="28" spans="1:20" s="10" customFormat="1" ht="13.8">
      <c r="A28" s="15">
        <v>24</v>
      </c>
      <c r="B28" s="6" t="s">
        <v>6</v>
      </c>
      <c r="C28" s="6" t="s">
        <v>111</v>
      </c>
      <c r="D28" s="13">
        <v>27.58</v>
      </c>
      <c r="E28" s="13">
        <v>68036.155200000008</v>
      </c>
      <c r="F28" s="43">
        <f t="shared" si="4"/>
        <v>680.36155200000007</v>
      </c>
      <c r="G28" s="43">
        <f t="shared" si="5"/>
        <v>56.696796000000006</v>
      </c>
      <c r="H28" s="43">
        <f t="shared" si="2"/>
        <v>680.36155200000007</v>
      </c>
      <c r="I28" s="43">
        <f t="shared" si="1"/>
        <v>56.696796000000006</v>
      </c>
      <c r="J28" s="43">
        <v>1745.0992370000001</v>
      </c>
      <c r="K28" s="43">
        <f t="shared" si="6"/>
        <v>145.42493641666667</v>
      </c>
      <c r="L28" s="43">
        <v>1755.12</v>
      </c>
      <c r="M28" s="43">
        <f t="shared" si="7"/>
        <v>146.26</v>
      </c>
      <c r="N28" s="43"/>
      <c r="O28" s="43"/>
      <c r="P28" s="13">
        <v>1200</v>
      </c>
      <c r="Q28" s="13">
        <f>P28/12</f>
        <v>100</v>
      </c>
      <c r="R28" s="44">
        <f t="shared" si="3"/>
        <v>74097.09754100001</v>
      </c>
      <c r="S28" s="23"/>
      <c r="T28" s="14"/>
    </row>
    <row r="29" spans="1:20" s="10" customFormat="1" ht="13.8">
      <c r="A29" s="15">
        <v>25</v>
      </c>
      <c r="B29" s="6" t="s">
        <v>6</v>
      </c>
      <c r="C29" s="45" t="s">
        <v>111</v>
      </c>
      <c r="D29" s="13">
        <v>27.58</v>
      </c>
      <c r="E29" s="13">
        <v>67256.588599999988</v>
      </c>
      <c r="F29" s="43">
        <f t="shared" si="4"/>
        <v>672.56588599999986</v>
      </c>
      <c r="G29" s="43">
        <f t="shared" si="5"/>
        <v>56.047157166666658</v>
      </c>
      <c r="H29" s="43">
        <f t="shared" si="2"/>
        <v>672.56588599999986</v>
      </c>
      <c r="I29" s="43">
        <f t="shared" si="1"/>
        <v>56.047157166666658</v>
      </c>
      <c r="J29" s="43">
        <v>1718.3352515000004</v>
      </c>
      <c r="K29" s="43">
        <f t="shared" si="6"/>
        <v>143.19460429166671</v>
      </c>
      <c r="L29" s="43">
        <v>1755.12</v>
      </c>
      <c r="M29" s="43">
        <f t="shared" si="7"/>
        <v>146.26</v>
      </c>
      <c r="N29" s="43"/>
      <c r="O29" s="43"/>
      <c r="P29" s="13">
        <v>1200</v>
      </c>
      <c r="Q29" s="13">
        <f t="shared" ref="Q29:Q31" si="10">P29/12</f>
        <v>100</v>
      </c>
      <c r="R29" s="44">
        <f t="shared" si="3"/>
        <v>73275.175623499978</v>
      </c>
      <c r="S29" s="9"/>
      <c r="T29" s="14"/>
    </row>
    <row r="30" spans="1:20" s="10" customFormat="1" ht="13.8">
      <c r="A30" s="15">
        <v>26</v>
      </c>
      <c r="B30" s="6" t="s">
        <v>6</v>
      </c>
      <c r="C30" s="6" t="s">
        <v>111</v>
      </c>
      <c r="D30" s="13">
        <v>27.58</v>
      </c>
      <c r="E30" s="13">
        <v>70542.959699999992</v>
      </c>
      <c r="F30" s="43">
        <f t="shared" si="4"/>
        <v>705.42959699999994</v>
      </c>
      <c r="G30" s="43">
        <f t="shared" si="5"/>
        <v>58.785799749999995</v>
      </c>
      <c r="H30" s="43">
        <f t="shared" si="2"/>
        <v>705.42959699999994</v>
      </c>
      <c r="I30" s="43">
        <f t="shared" si="1"/>
        <v>58.785799749999995</v>
      </c>
      <c r="J30" s="43">
        <v>1805.0683035000002</v>
      </c>
      <c r="K30" s="43">
        <f t="shared" si="6"/>
        <v>150.42235862500002</v>
      </c>
      <c r="L30" s="43">
        <v>1755.12</v>
      </c>
      <c r="M30" s="43">
        <f t="shared" si="7"/>
        <v>146.26</v>
      </c>
      <c r="N30" s="43"/>
      <c r="O30" s="43"/>
      <c r="P30" s="13">
        <v>1200</v>
      </c>
      <c r="Q30" s="13">
        <f t="shared" si="10"/>
        <v>100</v>
      </c>
      <c r="R30" s="44">
        <f t="shared" si="3"/>
        <v>76714.007197499974</v>
      </c>
      <c r="S30" s="23"/>
      <c r="T30" s="14"/>
    </row>
    <row r="31" spans="1:20" s="10" customFormat="1" ht="13.8">
      <c r="A31" s="15">
        <v>27</v>
      </c>
      <c r="B31" s="6" t="s">
        <v>6</v>
      </c>
      <c r="C31" s="6" t="s">
        <v>114</v>
      </c>
      <c r="D31" s="13">
        <v>28.75</v>
      </c>
      <c r="E31" s="13">
        <v>46788.527500000004</v>
      </c>
      <c r="F31" s="43">
        <f t="shared" si="4"/>
        <v>467.88527500000004</v>
      </c>
      <c r="G31" s="43">
        <f t="shared" si="5"/>
        <v>38.990439583333334</v>
      </c>
      <c r="H31" s="43">
        <f t="shared" si="2"/>
        <v>467.88527500000004</v>
      </c>
      <c r="I31" s="43">
        <f t="shared" si="1"/>
        <v>38.990439583333334</v>
      </c>
      <c r="J31" s="43">
        <v>1226.6195375</v>
      </c>
      <c r="K31" s="43">
        <f t="shared" si="6"/>
        <v>102.21829479166666</v>
      </c>
      <c r="L31" s="43">
        <v>1755.12</v>
      </c>
      <c r="M31" s="43">
        <f t="shared" si="7"/>
        <v>146.26</v>
      </c>
      <c r="N31" s="43"/>
      <c r="O31" s="43"/>
      <c r="P31" s="13">
        <v>1200</v>
      </c>
      <c r="Q31" s="13">
        <f t="shared" si="10"/>
        <v>100</v>
      </c>
      <c r="R31" s="44">
        <f t="shared" si="3"/>
        <v>51906.03758750001</v>
      </c>
      <c r="S31" s="9"/>
      <c r="T31" s="14"/>
    </row>
    <row r="32" spans="1:20" s="10" customFormat="1" ht="13.8">
      <c r="A32" s="11">
        <v>28</v>
      </c>
      <c r="B32" s="12" t="s">
        <v>4</v>
      </c>
      <c r="C32" s="12" t="s">
        <v>108</v>
      </c>
      <c r="D32" s="61">
        <v>44.5</v>
      </c>
      <c r="E32" s="13">
        <v>110475.735</v>
      </c>
      <c r="F32" s="43">
        <f t="shared" si="4"/>
        <v>1104.7573500000001</v>
      </c>
      <c r="G32" s="43">
        <f t="shared" si="5"/>
        <v>92.063112500000003</v>
      </c>
      <c r="H32" s="43">
        <f t="shared" si="2"/>
        <v>1104.7573500000001</v>
      </c>
      <c r="I32" s="43">
        <f t="shared" si="1"/>
        <v>92.063112500000003</v>
      </c>
      <c r="J32" s="43">
        <v>2790.4488500000002</v>
      </c>
      <c r="K32" s="43">
        <f t="shared" si="6"/>
        <v>232.53740416666668</v>
      </c>
      <c r="L32" s="43">
        <v>1755.12</v>
      </c>
      <c r="M32" s="43">
        <f t="shared" si="7"/>
        <v>146.26</v>
      </c>
      <c r="N32" s="43">
        <v>12000</v>
      </c>
      <c r="O32" s="43">
        <v>1000</v>
      </c>
      <c r="P32" s="13">
        <v>0</v>
      </c>
      <c r="Q32" s="13"/>
      <c r="R32" s="44">
        <f t="shared" si="3"/>
        <v>129230.81855</v>
      </c>
      <c r="S32" s="9"/>
      <c r="T32" s="14"/>
    </row>
    <row r="33" spans="1:20" s="10" customFormat="1" ht="13.8">
      <c r="A33" s="15">
        <v>29</v>
      </c>
      <c r="B33" s="6" t="s">
        <v>6</v>
      </c>
      <c r="C33" s="6" t="s">
        <v>111</v>
      </c>
      <c r="D33" s="13">
        <v>27.58</v>
      </c>
      <c r="E33" s="13">
        <v>66366.500899999999</v>
      </c>
      <c r="F33" s="43">
        <f t="shared" si="4"/>
        <v>663.66500900000005</v>
      </c>
      <c r="G33" s="43">
        <f t="shared" si="5"/>
        <v>55.305417416666671</v>
      </c>
      <c r="H33" s="43">
        <f t="shared" si="2"/>
        <v>663.66500900000005</v>
      </c>
      <c r="I33" s="43">
        <f t="shared" si="1"/>
        <v>55.305417416666671</v>
      </c>
      <c r="J33" s="43">
        <v>1730.1658709999999</v>
      </c>
      <c r="K33" s="43">
        <f t="shared" si="6"/>
        <v>144.18048924999999</v>
      </c>
      <c r="L33" s="43">
        <v>1755.12</v>
      </c>
      <c r="M33" s="43">
        <f t="shared" si="7"/>
        <v>146.26</v>
      </c>
      <c r="N33" s="43"/>
      <c r="O33" s="43"/>
      <c r="P33" s="13">
        <v>1200</v>
      </c>
      <c r="Q33" s="13">
        <f>P33/12</f>
        <v>100</v>
      </c>
      <c r="R33" s="44">
        <f t="shared" si="3"/>
        <v>72379.116789000007</v>
      </c>
      <c r="S33" s="9"/>
      <c r="T33" s="14"/>
    </row>
    <row r="34" spans="1:20" s="10" customFormat="1" ht="13.8">
      <c r="A34" s="15">
        <v>30</v>
      </c>
      <c r="B34" s="6" t="s">
        <v>6</v>
      </c>
      <c r="C34" s="6" t="s">
        <v>113</v>
      </c>
      <c r="D34" s="13">
        <v>28.75</v>
      </c>
      <c r="E34" s="13">
        <v>47571.95</v>
      </c>
      <c r="F34" s="43">
        <f t="shared" si="4"/>
        <v>475.71949999999998</v>
      </c>
      <c r="G34" s="43">
        <f t="shared" si="5"/>
        <v>39.643291666666663</v>
      </c>
      <c r="H34" s="43">
        <f t="shared" si="2"/>
        <v>475.71949999999998</v>
      </c>
      <c r="I34" s="43">
        <f t="shared" si="1"/>
        <v>39.643291666666663</v>
      </c>
      <c r="J34" s="43">
        <v>1236.8714750000001</v>
      </c>
      <c r="K34" s="43">
        <f t="shared" si="6"/>
        <v>103.07262291666667</v>
      </c>
      <c r="L34" s="43">
        <v>1755.12</v>
      </c>
      <c r="M34" s="43">
        <f t="shared" si="7"/>
        <v>146.26</v>
      </c>
      <c r="N34" s="43"/>
      <c r="O34" s="43"/>
      <c r="P34" s="13">
        <v>1200</v>
      </c>
      <c r="Q34" s="13">
        <f t="shared" ref="Q34:Q59" si="11">P34/12</f>
        <v>100</v>
      </c>
      <c r="R34" s="44">
        <f t="shared" si="3"/>
        <v>52715.380474999998</v>
      </c>
      <c r="S34" s="23"/>
      <c r="T34" s="14"/>
    </row>
    <row r="35" spans="1:20" s="10" customFormat="1" ht="13.8">
      <c r="A35" s="15">
        <v>31</v>
      </c>
      <c r="B35" s="6" t="s">
        <v>6</v>
      </c>
      <c r="C35" s="6" t="s">
        <v>111</v>
      </c>
      <c r="D35" s="13">
        <v>27.58</v>
      </c>
      <c r="E35" s="13">
        <v>67368.472300000009</v>
      </c>
      <c r="F35" s="43">
        <f t="shared" si="4"/>
        <v>673.68472300000008</v>
      </c>
      <c r="G35" s="43">
        <f t="shared" si="5"/>
        <v>56.140393583333342</v>
      </c>
      <c r="H35" s="43">
        <f t="shared" si="2"/>
        <v>673.68472300000008</v>
      </c>
      <c r="I35" s="43">
        <f t="shared" si="1"/>
        <v>56.140393583333342</v>
      </c>
      <c r="J35" s="43">
        <v>1803.1599915000004</v>
      </c>
      <c r="K35" s="43">
        <f t="shared" si="6"/>
        <v>150.26333262500003</v>
      </c>
      <c r="L35" s="43">
        <v>1755.12</v>
      </c>
      <c r="M35" s="43">
        <f t="shared" si="7"/>
        <v>146.26</v>
      </c>
      <c r="N35" s="43"/>
      <c r="O35" s="43"/>
      <c r="P35" s="13">
        <v>1200</v>
      </c>
      <c r="Q35" s="13">
        <f t="shared" si="11"/>
        <v>100</v>
      </c>
      <c r="R35" s="44">
        <f t="shared" si="3"/>
        <v>73474.121737499998</v>
      </c>
      <c r="S35" s="23"/>
      <c r="T35" s="14"/>
    </row>
    <row r="36" spans="1:20" s="10" customFormat="1" ht="13.8">
      <c r="A36" s="15">
        <v>32</v>
      </c>
      <c r="B36" s="6" t="s">
        <v>4</v>
      </c>
      <c r="C36" s="6" t="s">
        <v>111</v>
      </c>
      <c r="D36" s="13">
        <v>27.58</v>
      </c>
      <c r="E36" s="13">
        <v>68350.767900000006</v>
      </c>
      <c r="F36" s="43">
        <f t="shared" si="4"/>
        <v>683.50767900000005</v>
      </c>
      <c r="G36" s="43">
        <f t="shared" si="5"/>
        <v>56.958973250000007</v>
      </c>
      <c r="H36" s="43">
        <f t="shared" si="2"/>
        <v>683.50767900000005</v>
      </c>
      <c r="I36" s="43">
        <f t="shared" si="1"/>
        <v>56.958973250000007</v>
      </c>
      <c r="J36" s="43">
        <v>1822.8382690000003</v>
      </c>
      <c r="K36" s="43">
        <f t="shared" si="6"/>
        <v>151.90318908333336</v>
      </c>
      <c r="L36" s="43">
        <v>1755.12</v>
      </c>
      <c r="M36" s="43">
        <f t="shared" si="7"/>
        <v>146.26</v>
      </c>
      <c r="N36" s="43"/>
      <c r="O36" s="43"/>
      <c r="P36" s="13">
        <v>1200</v>
      </c>
      <c r="Q36" s="13">
        <f t="shared" si="11"/>
        <v>100</v>
      </c>
      <c r="R36" s="44">
        <f t="shared" si="3"/>
        <v>74495.741527000006</v>
      </c>
      <c r="S36" s="23"/>
      <c r="T36" s="14"/>
    </row>
    <row r="37" spans="1:20" s="10" customFormat="1" ht="13.8">
      <c r="A37" s="15">
        <v>33</v>
      </c>
      <c r="B37" s="6" t="s">
        <v>6</v>
      </c>
      <c r="C37" s="6" t="s">
        <v>111</v>
      </c>
      <c r="D37" s="13">
        <v>27.58</v>
      </c>
      <c r="E37" s="13">
        <v>68849.521999999997</v>
      </c>
      <c r="F37" s="43">
        <f t="shared" si="4"/>
        <v>688.49522000000002</v>
      </c>
      <c r="G37" s="43">
        <f t="shared" si="5"/>
        <v>57.37460166666667</v>
      </c>
      <c r="H37" s="43">
        <f t="shared" ref="H37:H59" si="12">E37*0.01</f>
        <v>688.49522000000002</v>
      </c>
      <c r="I37" s="43">
        <f t="shared" si="1"/>
        <v>57.37460166666667</v>
      </c>
      <c r="J37" s="43">
        <v>1767.9531344999998</v>
      </c>
      <c r="K37" s="43">
        <f t="shared" si="6"/>
        <v>147.32942787499999</v>
      </c>
      <c r="L37" s="43">
        <v>1755.12</v>
      </c>
      <c r="M37" s="43">
        <f t="shared" si="7"/>
        <v>146.26</v>
      </c>
      <c r="N37" s="43"/>
      <c r="O37" s="43"/>
      <c r="P37" s="13">
        <v>1200</v>
      </c>
      <c r="Q37" s="13">
        <f t="shared" si="11"/>
        <v>100</v>
      </c>
      <c r="R37" s="44">
        <f t="shared" si="3"/>
        <v>74949.585574499986</v>
      </c>
      <c r="S37" s="23"/>
      <c r="T37" s="14"/>
    </row>
    <row r="38" spans="1:20" s="10" customFormat="1" ht="13.8">
      <c r="A38" s="15">
        <v>34</v>
      </c>
      <c r="B38" s="6" t="s">
        <v>6</v>
      </c>
      <c r="C38" s="6" t="s">
        <v>111</v>
      </c>
      <c r="D38" s="13">
        <v>27.58</v>
      </c>
      <c r="E38" s="13">
        <v>57084.065700000006</v>
      </c>
      <c r="F38" s="43">
        <f t="shared" si="4"/>
        <v>570.84065700000008</v>
      </c>
      <c r="G38" s="43">
        <f t="shared" si="5"/>
        <v>47.570054750000004</v>
      </c>
      <c r="H38" s="43">
        <f t="shared" si="12"/>
        <v>570.84065700000008</v>
      </c>
      <c r="I38" s="43">
        <f t="shared" si="1"/>
        <v>47.570054750000004</v>
      </c>
      <c r="J38" s="43">
        <v>1498.2219735000001</v>
      </c>
      <c r="K38" s="43">
        <f t="shared" si="6"/>
        <v>124.851831125</v>
      </c>
      <c r="L38" s="43">
        <v>1755.12</v>
      </c>
      <c r="M38" s="43">
        <f t="shared" si="7"/>
        <v>146.26</v>
      </c>
      <c r="N38" s="43"/>
      <c r="O38" s="43"/>
      <c r="P38" s="13">
        <v>1200</v>
      </c>
      <c r="Q38" s="13">
        <f t="shared" si="11"/>
        <v>100</v>
      </c>
      <c r="R38" s="44">
        <f t="shared" si="3"/>
        <v>62679.088987500014</v>
      </c>
      <c r="S38" s="23"/>
      <c r="T38" s="14"/>
    </row>
    <row r="39" spans="1:20" s="10" customFormat="1" ht="13.8">
      <c r="A39" s="15">
        <v>35</v>
      </c>
      <c r="B39" s="6" t="s">
        <v>4</v>
      </c>
      <c r="C39" s="6" t="s">
        <v>117</v>
      </c>
      <c r="D39" s="13">
        <v>28.75</v>
      </c>
      <c r="E39" s="13">
        <v>70217.627500000002</v>
      </c>
      <c r="F39" s="43">
        <f t="shared" ref="F39:F59" si="13">E39*0.01</f>
        <v>702.17627500000003</v>
      </c>
      <c r="G39" s="43">
        <f t="shared" si="5"/>
        <v>58.514689583333336</v>
      </c>
      <c r="H39" s="43">
        <f t="shared" si="12"/>
        <v>702.17627500000003</v>
      </c>
      <c r="I39" s="43">
        <f t="shared" si="1"/>
        <v>58.514689583333336</v>
      </c>
      <c r="J39" s="43">
        <v>1784.2825875000001</v>
      </c>
      <c r="K39" s="43">
        <f t="shared" si="6"/>
        <v>148.69021562500001</v>
      </c>
      <c r="L39" s="43">
        <v>1755.12</v>
      </c>
      <c r="M39" s="43">
        <f t="shared" si="7"/>
        <v>146.26</v>
      </c>
      <c r="N39" s="43"/>
      <c r="O39" s="43"/>
      <c r="P39" s="13">
        <v>1200</v>
      </c>
      <c r="Q39" s="13">
        <f t="shared" si="11"/>
        <v>100</v>
      </c>
      <c r="R39" s="44">
        <f t="shared" si="3"/>
        <v>76361.382637500006</v>
      </c>
      <c r="S39" s="23"/>
      <c r="T39" s="14"/>
    </row>
    <row r="40" spans="1:20" s="10" customFormat="1" ht="13.8">
      <c r="A40" s="15">
        <v>36</v>
      </c>
      <c r="B40" s="6" t="s">
        <v>4</v>
      </c>
      <c r="C40" s="6" t="s">
        <v>111</v>
      </c>
      <c r="D40" s="13">
        <v>27.58</v>
      </c>
      <c r="E40" s="13">
        <v>68204.298599999995</v>
      </c>
      <c r="F40" s="43">
        <f t="shared" si="13"/>
        <v>682.04298599999993</v>
      </c>
      <c r="G40" s="43">
        <f t="shared" si="5"/>
        <v>56.836915499999996</v>
      </c>
      <c r="H40" s="43">
        <f t="shared" si="12"/>
        <v>682.04298599999993</v>
      </c>
      <c r="I40" s="43">
        <f t="shared" si="1"/>
        <v>56.836915499999996</v>
      </c>
      <c r="J40" s="43">
        <v>1754.9147</v>
      </c>
      <c r="K40" s="43">
        <f t="shared" si="6"/>
        <v>146.24289166666668</v>
      </c>
      <c r="L40" s="43">
        <v>1755.12</v>
      </c>
      <c r="M40" s="43">
        <f t="shared" si="7"/>
        <v>146.26</v>
      </c>
      <c r="N40" s="43"/>
      <c r="O40" s="43"/>
      <c r="P40" s="13">
        <v>1200</v>
      </c>
      <c r="Q40" s="13">
        <f t="shared" si="11"/>
        <v>100</v>
      </c>
      <c r="R40" s="44">
        <f t="shared" si="3"/>
        <v>74278.419271999985</v>
      </c>
      <c r="S40" s="24"/>
      <c r="T40" s="24"/>
    </row>
    <row r="41" spans="1:20" s="26" customFormat="1" ht="13.8">
      <c r="A41" s="15">
        <v>37</v>
      </c>
      <c r="B41" s="6" t="s">
        <v>6</v>
      </c>
      <c r="C41" s="6" t="s">
        <v>121</v>
      </c>
      <c r="D41" s="13">
        <v>28.75</v>
      </c>
      <c r="E41" s="13">
        <v>70965.553749999992</v>
      </c>
      <c r="F41" s="43">
        <f t="shared" si="13"/>
        <v>709.65553749999992</v>
      </c>
      <c r="G41" s="43">
        <f t="shared" si="5"/>
        <v>59.137961458333329</v>
      </c>
      <c r="H41" s="43">
        <f t="shared" si="12"/>
        <v>709.65553749999992</v>
      </c>
      <c r="I41" s="43">
        <f t="shared" si="1"/>
        <v>59.137961458333329</v>
      </c>
      <c r="J41" s="43">
        <v>1860.9130749999999</v>
      </c>
      <c r="K41" s="43">
        <f t="shared" si="6"/>
        <v>155.07608958333333</v>
      </c>
      <c r="L41" s="43">
        <v>1755.12</v>
      </c>
      <c r="M41" s="43">
        <f t="shared" si="7"/>
        <v>146.26</v>
      </c>
      <c r="N41" s="43"/>
      <c r="O41" s="43"/>
      <c r="P41" s="13">
        <v>1200</v>
      </c>
      <c r="Q41" s="13">
        <f t="shared" si="11"/>
        <v>100</v>
      </c>
      <c r="R41" s="44">
        <f t="shared" si="3"/>
        <v>77200.897899999996</v>
      </c>
      <c r="S41" s="25"/>
      <c r="T41" s="25"/>
    </row>
    <row r="42" spans="1:20" s="10" customFormat="1" ht="13.8">
      <c r="A42" s="15">
        <v>38</v>
      </c>
      <c r="B42" s="6" t="s">
        <v>4</v>
      </c>
      <c r="C42" s="6" t="s">
        <v>111</v>
      </c>
      <c r="D42" s="13">
        <v>27.58</v>
      </c>
      <c r="E42" s="13">
        <v>67580.586599999981</v>
      </c>
      <c r="F42" s="43">
        <f t="shared" si="13"/>
        <v>675.80586599999981</v>
      </c>
      <c r="G42" s="43">
        <f t="shared" si="5"/>
        <v>56.317155499999984</v>
      </c>
      <c r="H42" s="43">
        <f t="shared" si="12"/>
        <v>675.80586599999981</v>
      </c>
      <c r="I42" s="43">
        <f t="shared" si="1"/>
        <v>56.317155499999984</v>
      </c>
      <c r="J42" s="43">
        <v>1704.052357</v>
      </c>
      <c r="K42" s="43">
        <f t="shared" si="6"/>
        <v>142.00436308333335</v>
      </c>
      <c r="L42" s="43">
        <v>1755.12</v>
      </c>
      <c r="M42" s="43">
        <f t="shared" si="7"/>
        <v>146.26</v>
      </c>
      <c r="N42" s="43"/>
      <c r="O42" s="43"/>
      <c r="P42" s="13">
        <v>1200</v>
      </c>
      <c r="Q42" s="13">
        <f t="shared" si="11"/>
        <v>100</v>
      </c>
      <c r="R42" s="44">
        <f t="shared" si="3"/>
        <v>73591.370688999959</v>
      </c>
      <c r="S42" s="24"/>
      <c r="T42" s="24"/>
    </row>
    <row r="43" spans="1:20" s="10" customFormat="1" ht="13.8">
      <c r="A43" s="15">
        <v>39</v>
      </c>
      <c r="B43" s="6" t="s">
        <v>6</v>
      </c>
      <c r="C43" s="6" t="s">
        <v>111</v>
      </c>
      <c r="D43" s="13">
        <v>27.58</v>
      </c>
      <c r="E43" s="13">
        <v>67627.874800000005</v>
      </c>
      <c r="F43" s="43">
        <f t="shared" si="13"/>
        <v>676.27874800000006</v>
      </c>
      <c r="G43" s="43">
        <f t="shared" si="5"/>
        <v>56.356562333333336</v>
      </c>
      <c r="H43" s="43">
        <f t="shared" si="12"/>
        <v>676.27874800000006</v>
      </c>
      <c r="I43" s="43">
        <f t="shared" si="1"/>
        <v>56.356562333333336</v>
      </c>
      <c r="J43" s="43">
        <v>1734.1243954999998</v>
      </c>
      <c r="K43" s="43">
        <f t="shared" si="6"/>
        <v>144.51036629166666</v>
      </c>
      <c r="L43" s="43">
        <v>1755.12</v>
      </c>
      <c r="M43" s="43">
        <f t="shared" si="7"/>
        <v>146.26</v>
      </c>
      <c r="N43" s="43"/>
      <c r="O43" s="43"/>
      <c r="P43" s="13">
        <v>1200</v>
      </c>
      <c r="Q43" s="13">
        <f t="shared" si="11"/>
        <v>100</v>
      </c>
      <c r="R43" s="44">
        <f t="shared" si="3"/>
        <v>73669.67669149999</v>
      </c>
      <c r="S43" s="24"/>
      <c r="T43" s="24"/>
    </row>
    <row r="44" spans="1:20" s="10" customFormat="1" ht="13.8">
      <c r="A44" s="15">
        <v>40</v>
      </c>
      <c r="B44" s="6" t="s">
        <v>4</v>
      </c>
      <c r="C44" s="6" t="s">
        <v>111</v>
      </c>
      <c r="D44" s="13">
        <v>27.58</v>
      </c>
      <c r="E44" s="13">
        <v>67102.897500000006</v>
      </c>
      <c r="F44" s="43">
        <f t="shared" si="13"/>
        <v>671.02897500000006</v>
      </c>
      <c r="G44" s="43">
        <f t="shared" si="5"/>
        <v>55.919081250000005</v>
      </c>
      <c r="H44" s="43">
        <f t="shared" si="12"/>
        <v>671.02897500000006</v>
      </c>
      <c r="I44" s="43">
        <f t="shared" si="1"/>
        <v>55.919081250000005</v>
      </c>
      <c r="J44" s="43">
        <v>1762.7418130000001</v>
      </c>
      <c r="K44" s="43">
        <f t="shared" si="6"/>
        <v>146.89515108333333</v>
      </c>
      <c r="L44" s="43">
        <v>1755.12</v>
      </c>
      <c r="M44" s="43">
        <f t="shared" si="7"/>
        <v>146.26</v>
      </c>
      <c r="N44" s="43"/>
      <c r="O44" s="43"/>
      <c r="P44" s="13">
        <v>1200</v>
      </c>
      <c r="Q44" s="13">
        <f t="shared" si="11"/>
        <v>100</v>
      </c>
      <c r="R44" s="44">
        <f t="shared" si="3"/>
        <v>73162.81726299999</v>
      </c>
      <c r="S44" s="24"/>
      <c r="T44" s="24"/>
    </row>
    <row r="45" spans="1:20" s="10" customFormat="1" ht="13.8">
      <c r="A45" s="15">
        <v>41</v>
      </c>
      <c r="B45" s="6" t="s">
        <v>4</v>
      </c>
      <c r="C45" s="6" t="s">
        <v>117</v>
      </c>
      <c r="D45" s="13">
        <v>28.75</v>
      </c>
      <c r="E45" s="13">
        <v>70086.152499999997</v>
      </c>
      <c r="F45" s="43">
        <f t="shared" si="13"/>
        <v>700.86152500000003</v>
      </c>
      <c r="G45" s="43">
        <f t="shared" si="5"/>
        <v>58.405127083333333</v>
      </c>
      <c r="H45" s="43">
        <f t="shared" si="12"/>
        <v>700.86152500000003</v>
      </c>
      <c r="I45" s="43">
        <f t="shared" si="1"/>
        <v>58.405127083333333</v>
      </c>
      <c r="J45" s="43">
        <v>1783.8883125</v>
      </c>
      <c r="K45" s="43">
        <f t="shared" si="6"/>
        <v>148.657359375</v>
      </c>
      <c r="L45" s="43">
        <v>1755.12</v>
      </c>
      <c r="M45" s="43">
        <f t="shared" si="7"/>
        <v>146.26</v>
      </c>
      <c r="N45" s="43"/>
      <c r="O45" s="43"/>
      <c r="P45" s="13">
        <v>1200</v>
      </c>
      <c r="Q45" s="13">
        <f t="shared" si="11"/>
        <v>100</v>
      </c>
      <c r="R45" s="44">
        <f t="shared" si="3"/>
        <v>76226.883862499992</v>
      </c>
      <c r="S45" s="24"/>
      <c r="T45" s="24"/>
    </row>
    <row r="46" spans="1:20" s="10" customFormat="1" ht="13.8">
      <c r="A46" s="15">
        <v>42</v>
      </c>
      <c r="B46" s="6" t="s">
        <v>4</v>
      </c>
      <c r="C46" s="6" t="s">
        <v>118</v>
      </c>
      <c r="D46" s="13">
        <v>28.75</v>
      </c>
      <c r="E46" s="13">
        <v>70232.716249999998</v>
      </c>
      <c r="F46" s="43">
        <f t="shared" si="13"/>
        <v>702.32716249999999</v>
      </c>
      <c r="G46" s="43">
        <f t="shared" si="5"/>
        <v>58.527263541666663</v>
      </c>
      <c r="H46" s="43">
        <f t="shared" si="12"/>
        <v>702.32716249999999</v>
      </c>
      <c r="I46" s="43">
        <f t="shared" si="1"/>
        <v>58.527263541666663</v>
      </c>
      <c r="J46" s="43">
        <v>1798.4455125000002</v>
      </c>
      <c r="K46" s="43">
        <f t="shared" si="6"/>
        <v>149.87045937500002</v>
      </c>
      <c r="L46" s="43">
        <v>1755.12</v>
      </c>
      <c r="M46" s="43">
        <f t="shared" si="7"/>
        <v>146.26</v>
      </c>
      <c r="N46" s="43"/>
      <c r="O46" s="43"/>
      <c r="P46" s="13">
        <v>1200</v>
      </c>
      <c r="Q46" s="13">
        <f t="shared" si="11"/>
        <v>100</v>
      </c>
      <c r="R46" s="44">
        <f t="shared" si="3"/>
        <v>76390.936087499998</v>
      </c>
      <c r="S46" s="24"/>
      <c r="T46" s="24"/>
    </row>
    <row r="47" spans="1:20" s="10" customFormat="1" ht="13.8">
      <c r="A47" s="15">
        <v>43</v>
      </c>
      <c r="B47" s="6" t="s">
        <v>4</v>
      </c>
      <c r="C47" s="6" t="s">
        <v>118</v>
      </c>
      <c r="D47" s="13">
        <v>28.75</v>
      </c>
      <c r="E47" s="13">
        <v>71205.217499999999</v>
      </c>
      <c r="F47" s="43">
        <f t="shared" si="13"/>
        <v>712.05217500000003</v>
      </c>
      <c r="G47" s="43">
        <f t="shared" si="5"/>
        <v>59.337681250000003</v>
      </c>
      <c r="H47" s="43">
        <f t="shared" si="12"/>
        <v>712.05217500000003</v>
      </c>
      <c r="I47" s="43">
        <f t="shared" si="1"/>
        <v>59.337681250000003</v>
      </c>
      <c r="J47" s="43">
        <v>1880.3477000000003</v>
      </c>
      <c r="K47" s="43">
        <f t="shared" si="6"/>
        <v>156.69564166666669</v>
      </c>
      <c r="L47" s="43">
        <v>1755.12</v>
      </c>
      <c r="M47" s="43">
        <f t="shared" si="7"/>
        <v>146.26</v>
      </c>
      <c r="N47" s="43"/>
      <c r="O47" s="43"/>
      <c r="P47" s="13">
        <v>1200</v>
      </c>
      <c r="Q47" s="13">
        <f t="shared" si="11"/>
        <v>100</v>
      </c>
      <c r="R47" s="44">
        <f t="shared" si="3"/>
        <v>77464.789550000001</v>
      </c>
      <c r="S47" s="24"/>
      <c r="T47" s="24"/>
    </row>
    <row r="48" spans="1:20" s="10" customFormat="1" ht="13.8">
      <c r="A48" s="15">
        <v>44</v>
      </c>
      <c r="B48" s="6" t="s">
        <v>4</v>
      </c>
      <c r="C48" s="6" t="s">
        <v>117</v>
      </c>
      <c r="D48" s="13">
        <v>28.75</v>
      </c>
      <c r="E48" s="13">
        <v>70395.373749999999</v>
      </c>
      <c r="F48" s="43">
        <f t="shared" si="13"/>
        <v>703.95373749999999</v>
      </c>
      <c r="G48" s="43">
        <f t="shared" si="5"/>
        <v>58.66281145833333</v>
      </c>
      <c r="H48" s="43">
        <f t="shared" si="12"/>
        <v>703.95373749999999</v>
      </c>
      <c r="I48" s="43">
        <f t="shared" si="1"/>
        <v>58.66281145833333</v>
      </c>
      <c r="J48" s="43">
        <v>1885.4381874999999</v>
      </c>
      <c r="K48" s="43">
        <f t="shared" si="6"/>
        <v>157.11984895833334</v>
      </c>
      <c r="L48" s="43">
        <v>1755.12</v>
      </c>
      <c r="M48" s="43">
        <f t="shared" si="7"/>
        <v>146.26</v>
      </c>
      <c r="N48" s="43"/>
      <c r="O48" s="43"/>
      <c r="P48" s="13">
        <v>1200</v>
      </c>
      <c r="Q48" s="13">
        <f t="shared" si="11"/>
        <v>100</v>
      </c>
      <c r="R48" s="44">
        <f t="shared" si="3"/>
        <v>76643.839412500005</v>
      </c>
      <c r="S48" s="24"/>
      <c r="T48" s="24"/>
    </row>
    <row r="49" spans="1:20" s="10" customFormat="1" ht="13.8">
      <c r="A49" s="15">
        <v>45</v>
      </c>
      <c r="B49" s="6" t="s">
        <v>75</v>
      </c>
      <c r="C49" s="6" t="s">
        <v>114</v>
      </c>
      <c r="D49" s="13">
        <v>28.75</v>
      </c>
      <c r="E49" s="13">
        <v>70226.648750000008</v>
      </c>
      <c r="F49" s="43">
        <f t="shared" si="13"/>
        <v>702.26648750000004</v>
      </c>
      <c r="G49" s="43">
        <f t="shared" si="5"/>
        <v>58.522207291666668</v>
      </c>
      <c r="H49" s="43">
        <f t="shared" si="12"/>
        <v>702.26648750000004</v>
      </c>
      <c r="I49" s="43">
        <f t="shared" si="1"/>
        <v>58.522207291666668</v>
      </c>
      <c r="J49" s="43">
        <v>1838.8647375000003</v>
      </c>
      <c r="K49" s="43">
        <f t="shared" si="6"/>
        <v>153.23872812500002</v>
      </c>
      <c r="L49" s="43">
        <v>1755.12</v>
      </c>
      <c r="M49" s="43">
        <f t="shared" si="7"/>
        <v>146.26</v>
      </c>
      <c r="N49" s="43"/>
      <c r="O49" s="43"/>
      <c r="P49" s="13">
        <v>1200</v>
      </c>
      <c r="Q49" s="13">
        <f t="shared" si="11"/>
        <v>100</v>
      </c>
      <c r="R49" s="44">
        <f t="shared" si="3"/>
        <v>76425.166462500012</v>
      </c>
      <c r="S49" s="24"/>
      <c r="T49" s="24"/>
    </row>
    <row r="50" spans="1:20" s="10" customFormat="1" ht="13.8">
      <c r="A50" s="15">
        <v>46</v>
      </c>
      <c r="B50" s="6" t="s">
        <v>4</v>
      </c>
      <c r="C50" s="6" t="s">
        <v>117</v>
      </c>
      <c r="D50" s="13">
        <v>28.75</v>
      </c>
      <c r="E50" s="13">
        <v>68631.903749999998</v>
      </c>
      <c r="F50" s="43">
        <f t="shared" si="13"/>
        <v>686.31903750000004</v>
      </c>
      <c r="G50" s="43">
        <f t="shared" si="5"/>
        <v>57.193253125000005</v>
      </c>
      <c r="H50" s="43">
        <f t="shared" si="12"/>
        <v>686.31903750000004</v>
      </c>
      <c r="I50" s="43">
        <f t="shared" si="1"/>
        <v>57.193253125000005</v>
      </c>
      <c r="J50" s="43">
        <v>1822.4669750000003</v>
      </c>
      <c r="K50" s="43">
        <f t="shared" si="6"/>
        <v>151.87224791666668</v>
      </c>
      <c r="L50" s="43">
        <v>1755.12</v>
      </c>
      <c r="M50" s="43">
        <f t="shared" si="7"/>
        <v>146.26</v>
      </c>
      <c r="N50" s="43"/>
      <c r="O50" s="43"/>
      <c r="P50" s="13">
        <v>1200</v>
      </c>
      <c r="Q50" s="13">
        <f t="shared" si="11"/>
        <v>100</v>
      </c>
      <c r="R50" s="44">
        <f t="shared" si="3"/>
        <v>74782.128799999991</v>
      </c>
      <c r="S50" s="24"/>
      <c r="T50" s="24"/>
    </row>
    <row r="51" spans="1:20" s="10" customFormat="1" ht="13.8">
      <c r="A51" s="15">
        <v>47</v>
      </c>
      <c r="B51" s="6" t="s">
        <v>4</v>
      </c>
      <c r="C51" s="6" t="s">
        <v>122</v>
      </c>
      <c r="D51" s="13">
        <v>28.75</v>
      </c>
      <c r="E51" s="13">
        <v>70572.173750000002</v>
      </c>
      <c r="F51" s="43">
        <f t="shared" si="13"/>
        <v>705.72173750000002</v>
      </c>
      <c r="G51" s="43">
        <f t="shared" si="5"/>
        <v>58.810144791666666</v>
      </c>
      <c r="H51" s="43">
        <f t="shared" si="12"/>
        <v>705.72173750000002</v>
      </c>
      <c r="I51" s="43">
        <f t="shared" si="1"/>
        <v>58.810144791666666</v>
      </c>
      <c r="J51" s="43">
        <v>1809.9193</v>
      </c>
      <c r="K51" s="43">
        <f t="shared" si="6"/>
        <v>150.82660833333333</v>
      </c>
      <c r="L51" s="43">
        <v>1755.12</v>
      </c>
      <c r="M51" s="43">
        <f t="shared" si="7"/>
        <v>146.26</v>
      </c>
      <c r="N51" s="43"/>
      <c r="O51" s="43"/>
      <c r="P51" s="13">
        <v>1200</v>
      </c>
      <c r="Q51" s="13">
        <f t="shared" si="11"/>
        <v>100</v>
      </c>
      <c r="R51" s="44">
        <f t="shared" si="3"/>
        <v>76748.656524999999</v>
      </c>
      <c r="S51" s="24"/>
      <c r="T51" s="24"/>
    </row>
    <row r="52" spans="1:20" s="10" customFormat="1" ht="13.8">
      <c r="A52" s="15">
        <v>48</v>
      </c>
      <c r="B52" s="6" t="s">
        <v>4</v>
      </c>
      <c r="C52" s="6" t="s">
        <v>111</v>
      </c>
      <c r="D52" s="13">
        <v>27.58</v>
      </c>
      <c r="E52" s="13">
        <v>68917.6057</v>
      </c>
      <c r="F52" s="43">
        <f t="shared" si="13"/>
        <v>689.17605700000001</v>
      </c>
      <c r="G52" s="43">
        <f t="shared" si="5"/>
        <v>57.431338083333337</v>
      </c>
      <c r="H52" s="43">
        <f t="shared" si="12"/>
        <v>689.17605700000001</v>
      </c>
      <c r="I52" s="43">
        <f t="shared" si="1"/>
        <v>57.431338083333337</v>
      </c>
      <c r="J52" s="43">
        <v>1795.7383115000002</v>
      </c>
      <c r="K52" s="43">
        <f t="shared" si="6"/>
        <v>149.64485929166668</v>
      </c>
      <c r="L52" s="43">
        <v>1755.12</v>
      </c>
      <c r="M52" s="43">
        <f t="shared" si="7"/>
        <v>146.26</v>
      </c>
      <c r="N52" s="43"/>
      <c r="O52" s="43"/>
      <c r="P52" s="13">
        <v>1200</v>
      </c>
      <c r="Q52" s="13">
        <f t="shared" si="11"/>
        <v>100</v>
      </c>
      <c r="R52" s="44">
        <f t="shared" si="3"/>
        <v>75046.816125500001</v>
      </c>
      <c r="S52" s="24"/>
      <c r="T52" s="24"/>
    </row>
    <row r="53" spans="1:20" s="10" customFormat="1" ht="13.8">
      <c r="A53" s="15">
        <v>49</v>
      </c>
      <c r="B53" s="6" t="s">
        <v>4</v>
      </c>
      <c r="C53" s="6" t="s">
        <v>109</v>
      </c>
      <c r="D53" s="13">
        <v>28.75</v>
      </c>
      <c r="E53" s="13">
        <v>70349.628750000003</v>
      </c>
      <c r="F53" s="43">
        <f t="shared" si="13"/>
        <v>703.49628749999999</v>
      </c>
      <c r="G53" s="43">
        <f t="shared" si="5"/>
        <v>58.624690624999999</v>
      </c>
      <c r="H53" s="43">
        <f t="shared" si="12"/>
        <v>703.49628749999999</v>
      </c>
      <c r="I53" s="43">
        <f t="shared" si="1"/>
        <v>58.624690624999999</v>
      </c>
      <c r="J53" s="43">
        <v>1790.02145</v>
      </c>
      <c r="K53" s="43">
        <f t="shared" si="6"/>
        <v>149.16845416666666</v>
      </c>
      <c r="L53" s="43">
        <v>1755.12</v>
      </c>
      <c r="M53" s="43">
        <f t="shared" si="7"/>
        <v>146.26</v>
      </c>
      <c r="N53" s="43"/>
      <c r="O53" s="43"/>
      <c r="P53" s="13">
        <v>1200</v>
      </c>
      <c r="Q53" s="13">
        <f t="shared" si="11"/>
        <v>100</v>
      </c>
      <c r="R53" s="44">
        <f t="shared" si="3"/>
        <v>76501.76277500001</v>
      </c>
      <c r="S53" s="24"/>
      <c r="T53" s="24"/>
    </row>
    <row r="54" spans="1:20" s="10" customFormat="1" ht="13.8">
      <c r="A54" s="15">
        <v>50</v>
      </c>
      <c r="B54" s="6" t="s">
        <v>4</v>
      </c>
      <c r="C54" s="6" t="s">
        <v>121</v>
      </c>
      <c r="D54" s="13">
        <v>28.75</v>
      </c>
      <c r="E54" s="13">
        <v>70298.412500000006</v>
      </c>
      <c r="F54" s="43">
        <f t="shared" si="13"/>
        <v>702.98412500000006</v>
      </c>
      <c r="G54" s="43">
        <f t="shared" si="5"/>
        <v>58.58201041666667</v>
      </c>
      <c r="H54" s="43">
        <f t="shared" si="12"/>
        <v>702.98412500000006</v>
      </c>
      <c r="I54" s="43">
        <f t="shared" si="1"/>
        <v>58.58201041666667</v>
      </c>
      <c r="J54" s="43">
        <v>1836.9021125000002</v>
      </c>
      <c r="K54" s="43">
        <f t="shared" si="6"/>
        <v>153.07517604166668</v>
      </c>
      <c r="L54" s="43">
        <v>1755.12</v>
      </c>
      <c r="M54" s="43">
        <f t="shared" si="7"/>
        <v>146.26</v>
      </c>
      <c r="N54" s="43"/>
      <c r="O54" s="43"/>
      <c r="P54" s="13">
        <v>1200</v>
      </c>
      <c r="Q54" s="13">
        <f t="shared" si="11"/>
        <v>100</v>
      </c>
      <c r="R54" s="44">
        <f t="shared" si="3"/>
        <v>76496.402862500006</v>
      </c>
      <c r="S54" s="24"/>
      <c r="T54" s="24"/>
    </row>
    <row r="55" spans="1:20" s="10" customFormat="1" ht="13.8">
      <c r="A55" s="15">
        <v>51</v>
      </c>
      <c r="B55" s="6" t="s">
        <v>75</v>
      </c>
      <c r="C55" s="6" t="s">
        <v>113</v>
      </c>
      <c r="D55" s="13">
        <v>28.75</v>
      </c>
      <c r="E55" s="13">
        <v>49448.213750000003</v>
      </c>
      <c r="F55" s="43">
        <f t="shared" si="13"/>
        <v>494.48213750000002</v>
      </c>
      <c r="G55" s="43">
        <f t="shared" si="5"/>
        <v>41.206844791666668</v>
      </c>
      <c r="H55" s="43">
        <f t="shared" si="12"/>
        <v>494.48213750000002</v>
      </c>
      <c r="I55" s="43">
        <f t="shared" si="1"/>
        <v>41.206844791666668</v>
      </c>
      <c r="J55" s="43">
        <v>1257.0165999999999</v>
      </c>
      <c r="K55" s="43">
        <f t="shared" si="6"/>
        <v>104.75138333333332</v>
      </c>
      <c r="L55" s="43">
        <v>1755.12</v>
      </c>
      <c r="M55" s="43">
        <f t="shared" si="7"/>
        <v>146.26</v>
      </c>
      <c r="N55" s="43"/>
      <c r="O55" s="43"/>
      <c r="P55" s="13">
        <v>1200</v>
      </c>
      <c r="Q55" s="13">
        <f t="shared" si="11"/>
        <v>100</v>
      </c>
      <c r="R55" s="44">
        <f t="shared" si="3"/>
        <v>54649.314625000014</v>
      </c>
      <c r="S55" s="24"/>
      <c r="T55" s="24"/>
    </row>
    <row r="56" spans="1:20" s="10" customFormat="1" ht="13.8">
      <c r="A56" s="15">
        <v>52</v>
      </c>
      <c r="B56" s="6" t="s">
        <v>4</v>
      </c>
      <c r="C56" s="6" t="s">
        <v>109</v>
      </c>
      <c r="D56" s="13">
        <v>28.75</v>
      </c>
      <c r="E56" s="13">
        <v>71272.987499999988</v>
      </c>
      <c r="F56" s="43">
        <f t="shared" si="13"/>
        <v>712.72987499999988</v>
      </c>
      <c r="G56" s="43">
        <f t="shared" si="5"/>
        <v>59.394156249999988</v>
      </c>
      <c r="H56" s="43">
        <f t="shared" si="12"/>
        <v>712.72987499999988</v>
      </c>
      <c r="I56" s="43">
        <f t="shared" si="1"/>
        <v>59.394156249999988</v>
      </c>
      <c r="J56" s="43">
        <v>1531.4510750000002</v>
      </c>
      <c r="K56" s="43">
        <f t="shared" si="6"/>
        <v>127.62092291666669</v>
      </c>
      <c r="L56" s="43">
        <v>1755.12</v>
      </c>
      <c r="M56" s="43">
        <f t="shared" si="7"/>
        <v>146.26</v>
      </c>
      <c r="N56" s="43"/>
      <c r="O56" s="43"/>
      <c r="P56" s="13">
        <v>1200</v>
      </c>
      <c r="Q56" s="13">
        <f t="shared" si="11"/>
        <v>100</v>
      </c>
      <c r="R56" s="44">
        <f t="shared" si="3"/>
        <v>77185.018324999997</v>
      </c>
      <c r="S56" s="24"/>
      <c r="T56" s="24"/>
    </row>
    <row r="57" spans="1:20" s="10" customFormat="1" ht="13.8">
      <c r="A57" s="15">
        <v>53</v>
      </c>
      <c r="B57" s="6" t="s">
        <v>4</v>
      </c>
      <c r="C57" s="6" t="s">
        <v>122</v>
      </c>
      <c r="D57" s="13">
        <v>28.75</v>
      </c>
      <c r="E57" s="13">
        <v>46844.425000000003</v>
      </c>
      <c r="F57" s="43">
        <f t="shared" si="13"/>
        <v>468.44425000000001</v>
      </c>
      <c r="G57" s="43">
        <f>F57/8</f>
        <v>58.555531250000001</v>
      </c>
      <c r="H57" s="43">
        <f t="shared" si="12"/>
        <v>468.44425000000001</v>
      </c>
      <c r="I57" s="43">
        <f>H57/8</f>
        <v>58.555531250000001</v>
      </c>
      <c r="J57" s="43">
        <v>638.93856249999999</v>
      </c>
      <c r="K57" s="43">
        <f>J57/4</f>
        <v>159.734640625</v>
      </c>
      <c r="L57" s="43">
        <v>1755.12</v>
      </c>
      <c r="M57" s="43">
        <f t="shared" si="7"/>
        <v>146.26</v>
      </c>
      <c r="N57" s="43"/>
      <c r="O57" s="43"/>
      <c r="P57" s="13">
        <v>1200</v>
      </c>
      <c r="Q57" s="13">
        <f>P57/12</f>
        <v>100</v>
      </c>
      <c r="R57" s="44">
        <f t="shared" si="3"/>
        <v>51375.372062500006</v>
      </c>
      <c r="S57" s="24" t="s">
        <v>123</v>
      </c>
      <c r="T57" s="24" t="s">
        <v>124</v>
      </c>
    </row>
    <row r="58" spans="1:20" s="10" customFormat="1" ht="13.8">
      <c r="A58" s="15">
        <v>54</v>
      </c>
      <c r="B58" s="6" t="s">
        <v>4</v>
      </c>
      <c r="C58" s="6" t="s">
        <v>109</v>
      </c>
      <c r="D58" s="13">
        <v>28.75</v>
      </c>
      <c r="E58" s="13">
        <v>8484.9874999999993</v>
      </c>
      <c r="F58" s="43">
        <f t="shared" si="13"/>
        <v>84.849874999999997</v>
      </c>
      <c r="G58" s="43">
        <f>F58/2</f>
        <v>42.424937499999999</v>
      </c>
      <c r="H58" s="43">
        <f t="shared" si="12"/>
        <v>84.849874999999997</v>
      </c>
      <c r="I58" s="43">
        <f>H58/2</f>
        <v>42.424937499999999</v>
      </c>
      <c r="J58" s="43">
        <v>0</v>
      </c>
      <c r="K58" s="43">
        <v>0</v>
      </c>
      <c r="L58" s="43">
        <v>1755.12</v>
      </c>
      <c r="M58" s="43">
        <f t="shared" si="7"/>
        <v>146.26</v>
      </c>
      <c r="N58" s="43"/>
      <c r="O58" s="43"/>
      <c r="P58" s="13">
        <v>1200</v>
      </c>
      <c r="Q58" s="13">
        <f t="shared" si="11"/>
        <v>100</v>
      </c>
      <c r="R58" s="44">
        <f t="shared" si="3"/>
        <v>11609.807249999998</v>
      </c>
      <c r="S58" s="24" t="s">
        <v>123</v>
      </c>
      <c r="T58" s="24" t="s">
        <v>125</v>
      </c>
    </row>
    <row r="59" spans="1:20" s="10" customFormat="1" ht="14.4" thickBot="1">
      <c r="A59" s="27">
        <v>55</v>
      </c>
      <c r="B59" s="28" t="s">
        <v>4</v>
      </c>
      <c r="C59" s="28" t="s">
        <v>118</v>
      </c>
      <c r="D59" s="39">
        <v>28.75</v>
      </c>
      <c r="E59" s="39">
        <v>5657.5687500000004</v>
      </c>
      <c r="F59" s="46">
        <f t="shared" si="13"/>
        <v>56.575687500000008</v>
      </c>
      <c r="G59" s="46">
        <f>F59/1</f>
        <v>56.575687500000008</v>
      </c>
      <c r="H59" s="46">
        <f t="shared" si="12"/>
        <v>56.575687500000008</v>
      </c>
      <c r="I59" s="46">
        <f>H59/1</f>
        <v>56.575687500000008</v>
      </c>
      <c r="J59" s="46">
        <v>0</v>
      </c>
      <c r="K59" s="46">
        <v>0</v>
      </c>
      <c r="L59" s="46">
        <v>1755.12</v>
      </c>
      <c r="M59" s="46">
        <f t="shared" si="7"/>
        <v>146.26</v>
      </c>
      <c r="N59" s="46"/>
      <c r="O59" s="46"/>
      <c r="P59" s="39">
        <v>1200</v>
      </c>
      <c r="Q59" s="39">
        <f t="shared" si="11"/>
        <v>100</v>
      </c>
      <c r="R59" s="47">
        <f t="shared" si="3"/>
        <v>8725.8401249999988</v>
      </c>
      <c r="S59" s="24" t="s">
        <v>123</v>
      </c>
      <c r="T59" s="24" t="s">
        <v>126</v>
      </c>
    </row>
    <row r="60" spans="1:20" s="29" customFormat="1" ht="14.4" thickBot="1">
      <c r="E60" s="31">
        <f t="shared" ref="E60" si="14">SUM(E3:E59)</f>
        <v>4888661.6303499974</v>
      </c>
      <c r="F60" s="31">
        <f t="shared" ref="F60" si="15">SUM(F3:F59)</f>
        <v>46480.198703499977</v>
      </c>
      <c r="G60" s="31">
        <f t="shared" ref="G60" si="16">SUM(G3:G59)</f>
        <v>3980.0835638333338</v>
      </c>
      <c r="H60" s="31">
        <f t="shared" ref="H60" si="17">SUM(H3:H59)</f>
        <v>48886.616303499977</v>
      </c>
      <c r="I60" s="31">
        <f t="shared" ref="I60" si="18">SUM(I3:I59)</f>
        <v>4180.6183638333341</v>
      </c>
      <c r="J60" s="31">
        <f t="shared" ref="J60" si="19">SUM(J3:J59)</f>
        <v>113341.1658225</v>
      </c>
      <c r="K60" s="31">
        <f t="shared" ref="K60" si="20">SUM(K3:K59)</f>
        <v>9551.5869122916647</v>
      </c>
      <c r="L60" s="31">
        <f t="shared" ref="L60" si="21">SUM(L3:L59)</f>
        <v>96531.599999999948</v>
      </c>
      <c r="M60" s="31">
        <f t="shared" ref="M60" si="22">SUM(M3:M59)</f>
        <v>8044.3000000000084</v>
      </c>
      <c r="N60" s="31">
        <f t="shared" ref="N60" si="23">SUM(N3:N59)</f>
        <v>96000</v>
      </c>
      <c r="O60" s="31">
        <f t="shared" ref="O60" si="24">SUM(O3:O59)</f>
        <v>8000</v>
      </c>
      <c r="P60" s="31">
        <f t="shared" ref="P60" si="25">SUM(P3:P59)</f>
        <v>56400</v>
      </c>
      <c r="Q60" s="31">
        <f t="shared" ref="Q60" si="26">SUM(Q3:Q59)</f>
        <v>4700</v>
      </c>
      <c r="R60" s="31">
        <f t="shared" ref="R60" si="27">SUM(R3:R59)</f>
        <v>5346301.2111794986</v>
      </c>
    </row>
    <row r="61" spans="1:20" s="30" customFormat="1" ht="14.4" thickTop="1">
      <c r="B61" s="29"/>
      <c r="C61" s="29"/>
      <c r="D61" s="29"/>
      <c r="E61" s="29"/>
    </row>
    <row r="62" spans="1:20">
      <c r="H62" s="4"/>
      <c r="I62" s="4"/>
      <c r="J62" s="4"/>
      <c r="K62" s="4"/>
      <c r="P62" s="4"/>
      <c r="Q62" s="4"/>
    </row>
    <row r="63" spans="1:20">
      <c r="H63" s="4"/>
      <c r="I63" s="4"/>
      <c r="J63" s="4"/>
      <c r="K63" s="4"/>
      <c r="P63" s="4"/>
      <c r="Q63" s="4"/>
    </row>
  </sheetData>
  <sheetProtection selectLockedCells="1" selectUnlockedCells="1"/>
  <mergeCells count="1">
    <mergeCell ref="A1:R1"/>
  </mergeCells>
  <printOptions horizontalCentered="1"/>
  <pageMargins left="0" right="0" top="0.74803149606299213" bottom="0.74803149606299213" header="0.51181102362204722" footer="0.31496062992125984"/>
  <pageSetup paperSize="9" scale="19" firstPageNumber="0" orientation="landscape" r:id="rId1"/>
  <headerFooter alignWithMargins="0">
    <oddFooter xml:space="preserve">&amp;C&amp;"Verdana,Bold"&amp;6Page    of      </oddFooter>
  </headerFooter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20FB19CF-EC87-43D5-8985-3CB43CB265FF}">
  <sheetPr>
    <pageSetUpPr fitToPage="1"/>
  </sheetPr>
  <dimension ref="A1:P59"/>
  <sheetViews>
    <sheetView zoomScale="90" zoomScaleNormal="90" workbookViewId="0">
      <selection sqref="A1:H1"/>
    </sheetView>
  </sheetViews>
  <sheetFormatPr defaultColWidth="5.109375" defaultRowHeight="21"/>
  <cols>
    <col min="1" max="1" width="4.88671875" style="95" bestFit="1" customWidth="1"/>
    <col min="2" max="2" width="5" style="95" bestFit="1" customWidth="1"/>
    <col min="3" max="3" width="11.88671875" style="95" bestFit="1" customWidth="1"/>
    <col min="4" max="4" width="11.77734375" style="95" bestFit="1" customWidth="1"/>
    <col min="5" max="5" width="11.6640625" style="93" customWidth="1"/>
    <col min="6" max="6" width="11.44140625" style="98" customWidth="1"/>
    <col min="7" max="7" width="14" style="93" bestFit="1" customWidth="1"/>
    <col min="8" max="8" width="13.6640625" style="93" bestFit="1" customWidth="1"/>
    <col min="9" max="9" width="5.109375" style="97" customWidth="1"/>
    <col min="10" max="10" width="5.109375" style="64" customWidth="1"/>
    <col min="11" max="13" width="5.109375" style="93" customWidth="1"/>
    <col min="14" max="14" width="8.6640625" style="93" bestFit="1" customWidth="1"/>
    <col min="15" max="16384" width="5.109375" style="93"/>
  </cols>
  <sheetData>
    <row r="1" spans="1:16" s="65" customFormat="1" ht="26.4" thickBot="1">
      <c r="A1" s="152" t="s">
        <v>144</v>
      </c>
      <c r="B1" s="153"/>
      <c r="C1" s="153"/>
      <c r="D1" s="153"/>
      <c r="E1" s="153"/>
      <c r="F1" s="153"/>
      <c r="G1" s="153"/>
      <c r="H1" s="153"/>
      <c r="I1" s="63"/>
      <c r="J1" s="64"/>
    </row>
    <row r="2" spans="1:16" s="66" customFormat="1" ht="42" customHeight="1" thickBot="1">
      <c r="A2" s="145" t="s">
        <v>119</v>
      </c>
      <c r="B2" s="146" t="s">
        <v>0</v>
      </c>
      <c r="C2" s="146" t="s">
        <v>1</v>
      </c>
      <c r="D2" s="146" t="s">
        <v>2</v>
      </c>
      <c r="E2" s="146" t="s">
        <v>145</v>
      </c>
      <c r="F2" s="147" t="s">
        <v>146</v>
      </c>
      <c r="G2" s="148" t="s">
        <v>3</v>
      </c>
      <c r="H2" s="149" t="s">
        <v>147</v>
      </c>
      <c r="J2" s="67"/>
    </row>
    <row r="3" spans="1:16" s="70" customFormat="1" ht="14.4" customHeight="1">
      <c r="A3" s="99">
        <v>0</v>
      </c>
      <c r="B3" s="100" t="s">
        <v>6</v>
      </c>
      <c r="C3" s="101" t="s">
        <v>131</v>
      </c>
      <c r="D3" s="101" t="s">
        <v>132</v>
      </c>
      <c r="E3" s="102">
        <v>27355.5</v>
      </c>
      <c r="F3" s="103"/>
      <c r="G3" s="104" t="s">
        <v>130</v>
      </c>
      <c r="H3" s="105" t="s">
        <v>148</v>
      </c>
      <c r="I3" s="68"/>
      <c r="J3" s="69"/>
      <c r="M3" s="71"/>
      <c r="N3" s="71"/>
    </row>
    <row r="4" spans="1:16" s="70" customFormat="1" ht="14.4" customHeight="1" thickBot="1">
      <c r="A4" s="106">
        <v>0</v>
      </c>
      <c r="B4" s="107" t="s">
        <v>6</v>
      </c>
      <c r="C4" s="108" t="s">
        <v>134</v>
      </c>
      <c r="D4" s="108" t="s">
        <v>135</v>
      </c>
      <c r="E4" s="109">
        <v>16959.689999999999</v>
      </c>
      <c r="F4" s="110"/>
      <c r="G4" s="111" t="s">
        <v>130</v>
      </c>
      <c r="H4" s="112" t="s">
        <v>149</v>
      </c>
      <c r="I4" s="68"/>
      <c r="J4" s="69"/>
      <c r="M4" s="71"/>
      <c r="N4" s="71"/>
    </row>
    <row r="5" spans="1:16" s="70" customFormat="1" ht="14.4" customHeight="1">
      <c r="A5" s="113">
        <v>1</v>
      </c>
      <c r="B5" s="114" t="s">
        <v>6</v>
      </c>
      <c r="C5" s="114" t="s">
        <v>81</v>
      </c>
      <c r="D5" s="114" t="s">
        <v>82</v>
      </c>
      <c r="E5" s="115">
        <v>6353.8</v>
      </c>
      <c r="F5" s="115">
        <v>6353.8</v>
      </c>
      <c r="G5" s="116" t="s">
        <v>120</v>
      </c>
      <c r="H5" s="117" t="s">
        <v>150</v>
      </c>
      <c r="I5" s="68"/>
      <c r="J5" s="69"/>
      <c r="K5" s="72"/>
      <c r="L5" s="73"/>
      <c r="M5" s="73"/>
      <c r="N5" s="74"/>
      <c r="O5" s="75"/>
      <c r="P5" s="74"/>
    </row>
    <row r="6" spans="1:16" s="70" customFormat="1" ht="14.4" customHeight="1">
      <c r="A6" s="99">
        <v>2</v>
      </c>
      <c r="B6" s="100" t="s">
        <v>6</v>
      </c>
      <c r="C6" s="100" t="s">
        <v>72</v>
      </c>
      <c r="D6" s="100" t="s">
        <v>73</v>
      </c>
      <c r="E6" s="118">
        <v>5994.15</v>
      </c>
      <c r="F6" s="118">
        <v>5994.15</v>
      </c>
      <c r="G6" s="119" t="s">
        <v>120</v>
      </c>
      <c r="H6" s="120" t="s">
        <v>151</v>
      </c>
      <c r="I6" s="68"/>
      <c r="J6" s="69"/>
      <c r="K6" s="72"/>
      <c r="L6" s="73"/>
      <c r="M6" s="73"/>
      <c r="N6" s="74"/>
      <c r="O6" s="75"/>
      <c r="P6" s="74"/>
    </row>
    <row r="7" spans="1:16" s="78" customFormat="1" ht="14.4" customHeight="1">
      <c r="A7" s="99">
        <v>3</v>
      </c>
      <c r="B7" s="100" t="s">
        <v>6</v>
      </c>
      <c r="C7" s="100" t="s">
        <v>9</v>
      </c>
      <c r="D7" s="100" t="s">
        <v>10</v>
      </c>
      <c r="E7" s="118">
        <v>2759.45</v>
      </c>
      <c r="F7" s="118">
        <v>2759.45</v>
      </c>
      <c r="G7" s="119" t="s">
        <v>108</v>
      </c>
      <c r="H7" s="120" t="s">
        <v>152</v>
      </c>
      <c r="I7" s="68"/>
      <c r="J7" s="69"/>
      <c r="K7" s="72"/>
      <c r="L7" s="74"/>
      <c r="M7" s="73"/>
      <c r="N7" s="74"/>
      <c r="O7" s="76"/>
      <c r="P7" s="77"/>
    </row>
    <row r="8" spans="1:16" s="82" customFormat="1" ht="14.4" customHeight="1">
      <c r="A8" s="99">
        <v>4</v>
      </c>
      <c r="B8" s="100" t="s">
        <v>4</v>
      </c>
      <c r="C8" s="100" t="s">
        <v>11</v>
      </c>
      <c r="D8" s="100" t="s">
        <v>12</v>
      </c>
      <c r="E8" s="121">
        <v>1000</v>
      </c>
      <c r="F8" s="121">
        <v>1000</v>
      </c>
      <c r="G8" s="119" t="s">
        <v>109</v>
      </c>
      <c r="H8" s="120" t="s">
        <v>152</v>
      </c>
      <c r="I8" s="68"/>
      <c r="J8" s="69"/>
      <c r="K8" s="72"/>
      <c r="L8" s="74"/>
      <c r="M8" s="73"/>
      <c r="N8" s="79"/>
      <c r="O8" s="80"/>
      <c r="P8" s="81"/>
    </row>
    <row r="9" spans="1:16" s="70" customFormat="1" ht="14.4" customHeight="1">
      <c r="A9" s="99">
        <v>5</v>
      </c>
      <c r="B9" s="100" t="s">
        <v>6</v>
      </c>
      <c r="C9" s="100" t="s">
        <v>13</v>
      </c>
      <c r="D9" s="100" t="s">
        <v>14</v>
      </c>
      <c r="E9" s="121">
        <v>1000</v>
      </c>
      <c r="F9" s="121">
        <v>1000</v>
      </c>
      <c r="G9" s="119" t="s">
        <v>110</v>
      </c>
      <c r="H9" s="120" t="s">
        <v>152</v>
      </c>
      <c r="I9" s="68"/>
      <c r="J9" s="69"/>
      <c r="K9" s="72"/>
      <c r="L9" s="73"/>
      <c r="M9" s="73"/>
      <c r="N9" s="74"/>
      <c r="O9" s="75"/>
      <c r="P9" s="74"/>
    </row>
    <row r="10" spans="1:16" s="70" customFormat="1" ht="14.4" customHeight="1">
      <c r="A10" s="99">
        <v>6</v>
      </c>
      <c r="B10" s="100" t="s">
        <v>4</v>
      </c>
      <c r="C10" s="100" t="s">
        <v>15</v>
      </c>
      <c r="D10" s="100" t="s">
        <v>16</v>
      </c>
      <c r="E10" s="121">
        <v>1000</v>
      </c>
      <c r="F10" s="121">
        <v>1000</v>
      </c>
      <c r="G10" s="119" t="s">
        <v>111</v>
      </c>
      <c r="H10" s="120" t="s">
        <v>152</v>
      </c>
      <c r="I10" s="68"/>
      <c r="J10" s="69"/>
      <c r="K10" s="72"/>
      <c r="L10" s="73"/>
      <c r="M10" s="73"/>
      <c r="N10" s="74"/>
      <c r="O10" s="75"/>
      <c r="P10" s="74"/>
    </row>
    <row r="11" spans="1:16" s="70" customFormat="1" ht="14.4" customHeight="1">
      <c r="A11" s="99">
        <v>7</v>
      </c>
      <c r="B11" s="100" t="s">
        <v>4</v>
      </c>
      <c r="C11" s="100" t="s">
        <v>17</v>
      </c>
      <c r="D11" s="100" t="s">
        <v>12</v>
      </c>
      <c r="E11" s="121">
        <v>1000</v>
      </c>
      <c r="F11" s="121">
        <v>1000</v>
      </c>
      <c r="G11" s="119" t="s">
        <v>112</v>
      </c>
      <c r="H11" s="120" t="s">
        <v>152</v>
      </c>
      <c r="I11" s="68"/>
      <c r="J11" s="69"/>
      <c r="K11" s="72"/>
      <c r="L11" s="73"/>
      <c r="M11" s="73"/>
      <c r="N11" s="74"/>
      <c r="O11" s="75"/>
      <c r="P11" s="74"/>
    </row>
    <row r="12" spans="1:16" s="70" customFormat="1" ht="14.4" customHeight="1">
      <c r="A12" s="99">
        <v>8</v>
      </c>
      <c r="B12" s="100" t="s">
        <v>6</v>
      </c>
      <c r="C12" s="100" t="s">
        <v>71</v>
      </c>
      <c r="D12" s="100" t="s">
        <v>18</v>
      </c>
      <c r="E12" s="121">
        <v>1000</v>
      </c>
      <c r="F12" s="121">
        <v>1000</v>
      </c>
      <c r="G12" s="119" t="s">
        <v>113</v>
      </c>
      <c r="H12" s="120" t="s">
        <v>152</v>
      </c>
      <c r="I12" s="68"/>
      <c r="J12" s="69"/>
      <c r="K12" s="72"/>
      <c r="L12" s="83"/>
      <c r="M12" s="73"/>
      <c r="N12" s="74"/>
      <c r="O12" s="75"/>
      <c r="P12" s="74"/>
    </row>
    <row r="13" spans="1:16" s="70" customFormat="1" ht="14.4" customHeight="1">
      <c r="A13" s="99">
        <v>9</v>
      </c>
      <c r="B13" s="100" t="s">
        <v>6</v>
      </c>
      <c r="C13" s="100" t="s">
        <v>19</v>
      </c>
      <c r="D13" s="100" t="s">
        <v>20</v>
      </c>
      <c r="E13" s="121">
        <v>1000</v>
      </c>
      <c r="F13" s="121">
        <v>1000</v>
      </c>
      <c r="G13" s="119" t="s">
        <v>114</v>
      </c>
      <c r="H13" s="120" t="s">
        <v>152</v>
      </c>
      <c r="I13" s="68"/>
      <c r="J13" s="69"/>
      <c r="K13" s="72"/>
      <c r="L13" s="83"/>
      <c r="M13" s="73"/>
      <c r="N13" s="74"/>
      <c r="O13" s="75"/>
      <c r="P13" s="74"/>
    </row>
    <row r="14" spans="1:16" s="70" customFormat="1" ht="14.4" customHeight="1">
      <c r="A14" s="99">
        <v>10</v>
      </c>
      <c r="B14" s="100" t="s">
        <v>6</v>
      </c>
      <c r="C14" s="100" t="s">
        <v>21</v>
      </c>
      <c r="D14" s="100" t="s">
        <v>22</v>
      </c>
      <c r="E14" s="121">
        <v>1000</v>
      </c>
      <c r="F14" s="121">
        <v>1000</v>
      </c>
      <c r="G14" s="119" t="s">
        <v>115</v>
      </c>
      <c r="H14" s="120" t="s">
        <v>152</v>
      </c>
      <c r="I14" s="68"/>
      <c r="J14" s="69"/>
      <c r="K14" s="72"/>
      <c r="L14" s="83"/>
      <c r="M14" s="73"/>
      <c r="N14" s="74"/>
      <c r="O14" s="73"/>
      <c r="P14" s="74"/>
    </row>
    <row r="15" spans="1:16" s="70" customFormat="1" ht="14.4" customHeight="1">
      <c r="A15" s="99">
        <v>11</v>
      </c>
      <c r="B15" s="100" t="s">
        <v>6</v>
      </c>
      <c r="C15" s="100" t="s">
        <v>23</v>
      </c>
      <c r="D15" s="100" t="s">
        <v>24</v>
      </c>
      <c r="E15" s="121">
        <v>1000</v>
      </c>
      <c r="F15" s="121">
        <v>1000</v>
      </c>
      <c r="G15" s="119" t="s">
        <v>111</v>
      </c>
      <c r="H15" s="120" t="s">
        <v>152</v>
      </c>
      <c r="I15" s="68"/>
      <c r="J15" s="69"/>
      <c r="K15" s="72"/>
      <c r="L15" s="83"/>
      <c r="M15" s="73"/>
      <c r="N15" s="74"/>
      <c r="O15" s="75"/>
      <c r="P15" s="74"/>
    </row>
    <row r="16" spans="1:16" s="70" customFormat="1" ht="14.4" customHeight="1">
      <c r="A16" s="99">
        <v>12</v>
      </c>
      <c r="B16" s="100" t="s">
        <v>6</v>
      </c>
      <c r="C16" s="100" t="s">
        <v>25</v>
      </c>
      <c r="D16" s="100" t="s">
        <v>26</v>
      </c>
      <c r="E16" s="121">
        <v>1000</v>
      </c>
      <c r="F16" s="121">
        <v>1000</v>
      </c>
      <c r="G16" s="119" t="s">
        <v>110</v>
      </c>
      <c r="H16" s="120" t="s">
        <v>152</v>
      </c>
      <c r="I16" s="68"/>
      <c r="J16" s="69"/>
      <c r="K16" s="72"/>
      <c r="L16" s="83"/>
      <c r="M16" s="73"/>
      <c r="N16" s="74"/>
      <c r="O16" s="73"/>
      <c r="P16" s="74"/>
    </row>
    <row r="17" spans="1:16" s="70" customFormat="1" ht="14.4" customHeight="1">
      <c r="A17" s="99">
        <v>13</v>
      </c>
      <c r="B17" s="100" t="s">
        <v>6</v>
      </c>
      <c r="C17" s="100" t="s">
        <v>27</v>
      </c>
      <c r="D17" s="100" t="s">
        <v>28</v>
      </c>
      <c r="E17" s="118">
        <v>2759.45</v>
      </c>
      <c r="F17" s="118">
        <v>2759.45</v>
      </c>
      <c r="G17" s="119" t="s">
        <v>108</v>
      </c>
      <c r="H17" s="120" t="s">
        <v>152</v>
      </c>
      <c r="I17" s="68"/>
      <c r="J17" s="69"/>
      <c r="K17" s="72"/>
      <c r="L17" s="83"/>
      <c r="M17" s="73"/>
      <c r="N17" s="74"/>
      <c r="O17" s="75"/>
      <c r="P17" s="74"/>
    </row>
    <row r="18" spans="1:16" s="70" customFormat="1" ht="14.4" customHeight="1">
      <c r="A18" s="99">
        <v>14</v>
      </c>
      <c r="B18" s="100" t="s">
        <v>6</v>
      </c>
      <c r="C18" s="100" t="s">
        <v>29</v>
      </c>
      <c r="D18" s="100" t="s">
        <v>30</v>
      </c>
      <c r="E18" s="118">
        <v>2759.45</v>
      </c>
      <c r="F18" s="118">
        <v>2759.45</v>
      </c>
      <c r="G18" s="119" t="s">
        <v>108</v>
      </c>
      <c r="H18" s="120" t="s">
        <v>152</v>
      </c>
      <c r="I18" s="68"/>
      <c r="J18" s="69"/>
      <c r="K18" s="72"/>
      <c r="L18" s="83"/>
      <c r="M18" s="73"/>
      <c r="N18" s="74"/>
      <c r="O18" s="75"/>
      <c r="P18" s="74"/>
    </row>
    <row r="19" spans="1:16" s="70" customFormat="1" ht="14.4" customHeight="1">
      <c r="A19" s="99">
        <v>15</v>
      </c>
      <c r="B19" s="100" t="s">
        <v>6</v>
      </c>
      <c r="C19" s="100" t="s">
        <v>31</v>
      </c>
      <c r="D19" s="100" t="s">
        <v>32</v>
      </c>
      <c r="E19" s="121">
        <v>1000</v>
      </c>
      <c r="F19" s="121">
        <v>1000</v>
      </c>
      <c r="G19" s="119" t="s">
        <v>116</v>
      </c>
      <c r="H19" s="120" t="s">
        <v>152</v>
      </c>
      <c r="I19" s="68"/>
      <c r="J19" s="69"/>
      <c r="K19" s="72"/>
      <c r="L19" s="83"/>
      <c r="M19" s="73"/>
      <c r="N19" s="74"/>
      <c r="O19" s="75"/>
      <c r="P19" s="74"/>
    </row>
    <row r="20" spans="1:16" s="70" customFormat="1" ht="14.4" customHeight="1">
      <c r="A20" s="99">
        <v>16</v>
      </c>
      <c r="B20" s="100" t="s">
        <v>6</v>
      </c>
      <c r="C20" s="100" t="s">
        <v>33</v>
      </c>
      <c r="D20" s="100" t="s">
        <v>34</v>
      </c>
      <c r="E20" s="121">
        <v>1000</v>
      </c>
      <c r="F20" s="121">
        <v>1000</v>
      </c>
      <c r="G20" s="119" t="s">
        <v>153</v>
      </c>
      <c r="H20" s="120" t="s">
        <v>152</v>
      </c>
      <c r="I20" s="68"/>
      <c r="J20" s="69"/>
      <c r="K20" s="72"/>
      <c r="L20" s="83"/>
      <c r="M20" s="73"/>
      <c r="N20" s="74"/>
      <c r="O20" s="73"/>
      <c r="P20" s="74"/>
    </row>
    <row r="21" spans="1:16" s="70" customFormat="1" ht="14.4" customHeight="1">
      <c r="A21" s="99">
        <v>17</v>
      </c>
      <c r="B21" s="100" t="s">
        <v>6</v>
      </c>
      <c r="C21" s="100" t="s">
        <v>35</v>
      </c>
      <c r="D21" s="100" t="s">
        <v>36</v>
      </c>
      <c r="E21" s="121">
        <v>1000</v>
      </c>
      <c r="F21" s="121">
        <v>1000</v>
      </c>
      <c r="G21" s="122" t="s">
        <v>111</v>
      </c>
      <c r="H21" s="120" t="s">
        <v>152</v>
      </c>
      <c r="I21" s="68"/>
      <c r="J21" s="69"/>
      <c r="K21" s="72"/>
      <c r="L21" s="74"/>
      <c r="M21" s="73"/>
      <c r="N21" s="74"/>
      <c r="O21" s="73"/>
      <c r="P21" s="74"/>
    </row>
    <row r="22" spans="1:16" s="70" customFormat="1" ht="14.4" customHeight="1">
      <c r="A22" s="99">
        <v>18</v>
      </c>
      <c r="B22" s="100" t="s">
        <v>4</v>
      </c>
      <c r="C22" s="100" t="s">
        <v>37</v>
      </c>
      <c r="D22" s="100" t="s">
        <v>5</v>
      </c>
      <c r="E22" s="121">
        <v>1000</v>
      </c>
      <c r="F22" s="121">
        <v>1000</v>
      </c>
      <c r="G22" s="119" t="s">
        <v>111</v>
      </c>
      <c r="H22" s="120" t="s">
        <v>152</v>
      </c>
      <c r="I22" s="68"/>
      <c r="J22" s="69"/>
      <c r="K22" s="72"/>
      <c r="L22" s="73"/>
      <c r="M22" s="73"/>
      <c r="N22" s="74"/>
      <c r="O22" s="73"/>
      <c r="P22" s="74"/>
    </row>
    <row r="23" spans="1:16" s="70" customFormat="1" ht="14.4" customHeight="1">
      <c r="A23" s="99">
        <v>19</v>
      </c>
      <c r="B23" s="100" t="s">
        <v>6</v>
      </c>
      <c r="C23" s="100" t="s">
        <v>38</v>
      </c>
      <c r="D23" s="100" t="s">
        <v>39</v>
      </c>
      <c r="E23" s="121">
        <v>1000</v>
      </c>
      <c r="F23" s="121">
        <v>1000</v>
      </c>
      <c r="G23" s="119" t="s">
        <v>114</v>
      </c>
      <c r="H23" s="120" t="s">
        <v>154</v>
      </c>
      <c r="I23" s="68"/>
      <c r="J23" s="69"/>
      <c r="K23" s="84"/>
      <c r="L23" s="84"/>
      <c r="M23" s="84"/>
      <c r="N23" s="85"/>
      <c r="O23" s="84"/>
      <c r="P23" s="84"/>
    </row>
    <row r="24" spans="1:16" s="70" customFormat="1" ht="14.4" customHeight="1">
      <c r="A24" s="99">
        <v>20</v>
      </c>
      <c r="B24" s="100" t="s">
        <v>4</v>
      </c>
      <c r="C24" s="100" t="s">
        <v>40</v>
      </c>
      <c r="D24" s="100" t="s">
        <v>41</v>
      </c>
      <c r="E24" s="118">
        <v>2759.45</v>
      </c>
      <c r="F24" s="118">
        <v>2759.45</v>
      </c>
      <c r="G24" s="123" t="s">
        <v>108</v>
      </c>
      <c r="H24" s="120" t="s">
        <v>155</v>
      </c>
      <c r="I24" s="68"/>
      <c r="J24" s="69"/>
      <c r="K24" s="73"/>
      <c r="L24" s="84"/>
      <c r="M24" s="84"/>
      <c r="N24" s="85"/>
      <c r="O24" s="84"/>
      <c r="P24" s="84"/>
    </row>
    <row r="25" spans="1:16" s="70" customFormat="1" ht="14.4" customHeight="1">
      <c r="A25" s="99">
        <v>21</v>
      </c>
      <c r="B25" s="100" t="s">
        <v>6</v>
      </c>
      <c r="C25" s="100" t="s">
        <v>42</v>
      </c>
      <c r="D25" s="100" t="s">
        <v>14</v>
      </c>
      <c r="E25" s="121">
        <v>1000</v>
      </c>
      <c r="F25" s="121">
        <v>1000</v>
      </c>
      <c r="G25" s="119" t="s">
        <v>114</v>
      </c>
      <c r="H25" s="120" t="s">
        <v>154</v>
      </c>
      <c r="I25" s="68"/>
      <c r="J25" s="69"/>
      <c r="K25" s="86"/>
      <c r="L25" s="84"/>
      <c r="M25" s="84"/>
      <c r="N25" s="85"/>
      <c r="O25" s="84"/>
      <c r="P25" s="84"/>
    </row>
    <row r="26" spans="1:16" s="92" customFormat="1" ht="14.4" customHeight="1">
      <c r="A26" s="99">
        <v>22</v>
      </c>
      <c r="B26" s="100" t="s">
        <v>6</v>
      </c>
      <c r="C26" s="100" t="s">
        <v>43</v>
      </c>
      <c r="D26" s="100" t="s">
        <v>44</v>
      </c>
      <c r="E26" s="121">
        <v>1000</v>
      </c>
      <c r="F26" s="121">
        <v>1000</v>
      </c>
      <c r="G26" s="119" t="s">
        <v>111</v>
      </c>
      <c r="H26" s="120" t="s">
        <v>154</v>
      </c>
      <c r="I26" s="87"/>
      <c r="J26" s="88"/>
      <c r="K26" s="89"/>
      <c r="L26" s="90"/>
      <c r="M26" s="90"/>
      <c r="N26" s="91"/>
      <c r="O26" s="90"/>
      <c r="P26" s="90"/>
    </row>
    <row r="27" spans="1:16" s="70" customFormat="1" ht="14.4" customHeight="1">
      <c r="A27" s="99">
        <v>23</v>
      </c>
      <c r="B27" s="100" t="s">
        <v>4</v>
      </c>
      <c r="C27" s="100" t="s">
        <v>45</v>
      </c>
      <c r="D27" s="100" t="s">
        <v>46</v>
      </c>
      <c r="E27" s="118">
        <v>2759.45</v>
      </c>
      <c r="F27" s="118">
        <v>2759.45</v>
      </c>
      <c r="G27" s="119" t="s">
        <v>108</v>
      </c>
      <c r="H27" s="120" t="s">
        <v>154</v>
      </c>
      <c r="I27" s="68"/>
      <c r="J27" s="69"/>
      <c r="K27" s="84"/>
      <c r="L27" s="84"/>
      <c r="M27" s="84"/>
      <c r="N27" s="85"/>
      <c r="O27" s="84"/>
      <c r="P27" s="84"/>
    </row>
    <row r="28" spans="1:16" s="70" customFormat="1" ht="14.4" customHeight="1">
      <c r="A28" s="99">
        <v>24</v>
      </c>
      <c r="B28" s="100" t="s">
        <v>6</v>
      </c>
      <c r="C28" s="100" t="s">
        <v>47</v>
      </c>
      <c r="D28" s="100" t="s">
        <v>48</v>
      </c>
      <c r="E28" s="121">
        <v>1000</v>
      </c>
      <c r="F28" s="121">
        <v>1000</v>
      </c>
      <c r="G28" s="119" t="s">
        <v>111</v>
      </c>
      <c r="H28" s="120" t="s">
        <v>154</v>
      </c>
      <c r="I28" s="68"/>
      <c r="J28" s="69"/>
      <c r="K28" s="86"/>
      <c r="L28" s="84"/>
      <c r="M28" s="84"/>
      <c r="N28" s="85"/>
      <c r="O28" s="84"/>
      <c r="P28" s="84"/>
    </row>
    <row r="29" spans="1:16" s="70" customFormat="1" ht="14.4" customHeight="1">
      <c r="A29" s="99">
        <v>25</v>
      </c>
      <c r="B29" s="100" t="s">
        <v>6</v>
      </c>
      <c r="C29" s="100" t="s">
        <v>49</v>
      </c>
      <c r="D29" s="100" t="s">
        <v>12</v>
      </c>
      <c r="E29" s="121">
        <v>1000</v>
      </c>
      <c r="F29" s="121">
        <v>1000</v>
      </c>
      <c r="G29" s="119" t="s">
        <v>111</v>
      </c>
      <c r="H29" s="120" t="s">
        <v>154</v>
      </c>
      <c r="I29" s="68"/>
      <c r="J29" s="69"/>
      <c r="K29" s="86"/>
      <c r="L29" s="84"/>
      <c r="M29" s="84"/>
      <c r="N29" s="85"/>
      <c r="O29" s="84"/>
      <c r="P29" s="84"/>
    </row>
    <row r="30" spans="1:16" s="70" customFormat="1" ht="14.4" customHeight="1">
      <c r="A30" s="99">
        <v>26</v>
      </c>
      <c r="B30" s="100" t="s">
        <v>6</v>
      </c>
      <c r="C30" s="100" t="s">
        <v>50</v>
      </c>
      <c r="D30" s="100" t="s">
        <v>51</v>
      </c>
      <c r="E30" s="121">
        <v>1000</v>
      </c>
      <c r="F30" s="121">
        <v>1000</v>
      </c>
      <c r="G30" s="119" t="s">
        <v>111</v>
      </c>
      <c r="H30" s="124" t="s">
        <v>154</v>
      </c>
      <c r="I30" s="68"/>
      <c r="J30" s="69"/>
      <c r="K30" s="84"/>
      <c r="L30" s="84"/>
      <c r="O30" s="84"/>
      <c r="P30" s="84"/>
    </row>
    <row r="31" spans="1:16" s="70" customFormat="1" ht="14.4" customHeight="1">
      <c r="A31" s="99">
        <v>27</v>
      </c>
      <c r="B31" s="100" t="s">
        <v>6</v>
      </c>
      <c r="C31" s="100" t="s">
        <v>52</v>
      </c>
      <c r="D31" s="100" t="s">
        <v>53</v>
      </c>
      <c r="E31" s="121">
        <v>1000</v>
      </c>
      <c r="F31" s="121">
        <v>1000</v>
      </c>
      <c r="G31" s="119" t="s">
        <v>114</v>
      </c>
      <c r="H31" s="124">
        <v>42165</v>
      </c>
      <c r="I31" s="68"/>
      <c r="J31" s="69"/>
      <c r="K31" s="84"/>
      <c r="L31" s="84"/>
      <c r="M31" s="93"/>
      <c r="N31" s="93"/>
      <c r="O31" s="84"/>
      <c r="P31" s="84"/>
    </row>
    <row r="32" spans="1:16" s="70" customFormat="1" ht="14.4" customHeight="1">
      <c r="A32" s="99">
        <v>28</v>
      </c>
      <c r="B32" s="100" t="s">
        <v>4</v>
      </c>
      <c r="C32" s="100" t="s">
        <v>54</v>
      </c>
      <c r="D32" s="100" t="s">
        <v>55</v>
      </c>
      <c r="E32" s="118">
        <v>2603.25</v>
      </c>
      <c r="F32" s="118">
        <v>2603.25</v>
      </c>
      <c r="G32" s="119" t="s">
        <v>108</v>
      </c>
      <c r="H32" s="124">
        <v>42278</v>
      </c>
      <c r="I32" s="68"/>
      <c r="J32" s="69"/>
      <c r="K32" s="84"/>
      <c r="L32" s="84"/>
      <c r="M32" s="93"/>
      <c r="N32" s="93"/>
      <c r="O32" s="84"/>
      <c r="P32" s="84"/>
    </row>
    <row r="33" spans="1:16" s="92" customFormat="1" ht="14.4" customHeight="1">
      <c r="A33" s="99">
        <v>29</v>
      </c>
      <c r="B33" s="100" t="s">
        <v>6</v>
      </c>
      <c r="C33" s="100" t="s">
        <v>56</v>
      </c>
      <c r="D33" s="100" t="s">
        <v>36</v>
      </c>
      <c r="E33" s="121">
        <v>1000</v>
      </c>
      <c r="F33" s="121">
        <v>1000</v>
      </c>
      <c r="G33" s="119" t="s">
        <v>111</v>
      </c>
      <c r="H33" s="124">
        <v>42278</v>
      </c>
      <c r="I33" s="68"/>
      <c r="J33" s="69"/>
      <c r="K33" s="84"/>
      <c r="L33" s="84"/>
      <c r="M33" s="93"/>
      <c r="N33" s="94"/>
      <c r="O33" s="90"/>
      <c r="P33" s="90"/>
    </row>
    <row r="34" spans="1:16" s="70" customFormat="1" ht="14.4" customHeight="1">
      <c r="A34" s="99">
        <v>30</v>
      </c>
      <c r="B34" s="100" t="s">
        <v>6</v>
      </c>
      <c r="C34" s="100" t="s">
        <v>57</v>
      </c>
      <c r="D34" s="100" t="s">
        <v>58</v>
      </c>
      <c r="E34" s="121">
        <v>1000</v>
      </c>
      <c r="F34" s="121">
        <v>1000</v>
      </c>
      <c r="G34" s="119" t="s">
        <v>113</v>
      </c>
      <c r="H34" s="124">
        <v>42816</v>
      </c>
      <c r="I34" s="68"/>
      <c r="J34" s="69"/>
      <c r="K34" s="84"/>
      <c r="L34" s="84"/>
      <c r="M34" s="93"/>
      <c r="N34" s="95"/>
      <c r="O34" s="84"/>
      <c r="P34" s="84"/>
    </row>
    <row r="35" spans="1:16" s="92" customFormat="1" ht="14.4" customHeight="1">
      <c r="A35" s="99">
        <v>31</v>
      </c>
      <c r="B35" s="100" t="s">
        <v>6</v>
      </c>
      <c r="C35" s="100" t="s">
        <v>59</v>
      </c>
      <c r="D35" s="100" t="s">
        <v>60</v>
      </c>
      <c r="E35" s="121">
        <v>1000</v>
      </c>
      <c r="F35" s="121">
        <v>1000</v>
      </c>
      <c r="G35" s="119" t="s">
        <v>111</v>
      </c>
      <c r="H35" s="124">
        <v>42826</v>
      </c>
      <c r="I35" s="87"/>
      <c r="J35" s="88"/>
      <c r="K35" s="90"/>
      <c r="L35" s="90"/>
      <c r="M35" s="94"/>
      <c r="N35" s="96"/>
      <c r="O35" s="90"/>
      <c r="P35" s="90"/>
    </row>
    <row r="36" spans="1:16" s="70" customFormat="1" ht="14.4" customHeight="1">
      <c r="A36" s="99">
        <v>32</v>
      </c>
      <c r="B36" s="100" t="s">
        <v>4</v>
      </c>
      <c r="C36" s="100" t="s">
        <v>61</v>
      </c>
      <c r="D36" s="100" t="s">
        <v>62</v>
      </c>
      <c r="E36" s="121">
        <v>1000</v>
      </c>
      <c r="F36" s="121">
        <v>1000</v>
      </c>
      <c r="G36" s="119" t="s">
        <v>111</v>
      </c>
      <c r="H36" s="124">
        <v>42826</v>
      </c>
      <c r="I36" s="68"/>
      <c r="J36" s="69"/>
      <c r="K36" s="84"/>
      <c r="L36" s="84"/>
      <c r="M36" s="93"/>
      <c r="N36" s="95"/>
      <c r="O36" s="84"/>
      <c r="P36" s="84"/>
    </row>
    <row r="37" spans="1:16" s="70" customFormat="1" ht="14.4" customHeight="1">
      <c r="A37" s="99">
        <v>33</v>
      </c>
      <c r="B37" s="100" t="s">
        <v>6</v>
      </c>
      <c r="C37" s="100" t="s">
        <v>64</v>
      </c>
      <c r="D37" s="100" t="s">
        <v>65</v>
      </c>
      <c r="E37" s="121">
        <v>1000</v>
      </c>
      <c r="F37" s="121">
        <v>1000</v>
      </c>
      <c r="G37" s="119" t="s">
        <v>111</v>
      </c>
      <c r="H37" s="120">
        <v>42818</v>
      </c>
      <c r="I37" s="68"/>
      <c r="J37" s="69"/>
      <c r="K37" s="84"/>
      <c r="L37" s="84"/>
      <c r="M37" s="93"/>
      <c r="N37" s="95"/>
      <c r="O37" s="84"/>
      <c r="P37" s="84"/>
    </row>
    <row r="38" spans="1:16" s="70" customFormat="1" ht="14.4" customHeight="1">
      <c r="A38" s="99">
        <v>34</v>
      </c>
      <c r="B38" s="100" t="s">
        <v>6</v>
      </c>
      <c r="C38" s="100" t="s">
        <v>66</v>
      </c>
      <c r="D38" s="100" t="s">
        <v>7</v>
      </c>
      <c r="E38" s="121">
        <v>1000</v>
      </c>
      <c r="F38" s="121">
        <v>1000</v>
      </c>
      <c r="G38" s="119" t="s">
        <v>111</v>
      </c>
      <c r="H38" s="120">
        <v>42818</v>
      </c>
      <c r="I38" s="68"/>
      <c r="J38" s="69"/>
      <c r="K38" s="84"/>
      <c r="L38" s="84"/>
      <c r="M38" s="93"/>
      <c r="N38" s="95"/>
      <c r="O38" s="84"/>
      <c r="P38" s="84"/>
    </row>
    <row r="39" spans="1:16" s="70" customFormat="1" ht="14.4" customHeight="1">
      <c r="A39" s="99">
        <v>35</v>
      </c>
      <c r="B39" s="100" t="s">
        <v>4</v>
      </c>
      <c r="C39" s="100" t="s">
        <v>67</v>
      </c>
      <c r="D39" s="100" t="s">
        <v>26</v>
      </c>
      <c r="E39" s="121">
        <v>1000</v>
      </c>
      <c r="F39" s="121">
        <v>1000</v>
      </c>
      <c r="G39" s="119" t="s">
        <v>117</v>
      </c>
      <c r="H39" s="120">
        <v>42860</v>
      </c>
      <c r="I39" s="68"/>
      <c r="J39" s="69"/>
      <c r="K39" s="84"/>
      <c r="L39" s="84"/>
      <c r="M39" s="93"/>
      <c r="N39" s="95"/>
      <c r="O39" s="84"/>
      <c r="P39" s="84"/>
    </row>
    <row r="40" spans="1:16" s="70" customFormat="1" ht="14.4" customHeight="1">
      <c r="A40" s="99">
        <v>36</v>
      </c>
      <c r="B40" s="100" t="s">
        <v>4</v>
      </c>
      <c r="C40" s="100" t="s">
        <v>68</v>
      </c>
      <c r="D40" s="100" t="s">
        <v>69</v>
      </c>
      <c r="E40" s="121">
        <v>1000</v>
      </c>
      <c r="F40" s="121">
        <v>1000</v>
      </c>
      <c r="G40" s="119" t="s">
        <v>111</v>
      </c>
      <c r="H40" s="120">
        <v>42887</v>
      </c>
      <c r="I40" s="68"/>
      <c r="J40" s="69"/>
      <c r="K40" s="84"/>
      <c r="L40" s="84"/>
      <c r="M40" s="93"/>
      <c r="N40" s="95"/>
      <c r="O40" s="84"/>
      <c r="P40" s="84"/>
    </row>
    <row r="41" spans="1:16" s="70" customFormat="1" ht="14.4" customHeight="1">
      <c r="A41" s="99">
        <v>37</v>
      </c>
      <c r="B41" s="100" t="s">
        <v>6</v>
      </c>
      <c r="C41" s="100" t="s">
        <v>70</v>
      </c>
      <c r="D41" s="100" t="s">
        <v>30</v>
      </c>
      <c r="E41" s="121">
        <v>1000</v>
      </c>
      <c r="F41" s="121">
        <v>1000</v>
      </c>
      <c r="G41" s="119" t="s">
        <v>121</v>
      </c>
      <c r="H41" s="120">
        <v>42887</v>
      </c>
      <c r="I41" s="68"/>
      <c r="J41" s="69"/>
      <c r="K41" s="84"/>
      <c r="L41" s="84"/>
      <c r="M41" s="93"/>
      <c r="N41" s="95"/>
      <c r="O41" s="84"/>
      <c r="P41" s="84"/>
    </row>
    <row r="42" spans="1:16" s="70" customFormat="1" ht="14.4" customHeight="1">
      <c r="A42" s="99">
        <v>38</v>
      </c>
      <c r="B42" s="100" t="s">
        <v>4</v>
      </c>
      <c r="C42" s="100" t="s">
        <v>74</v>
      </c>
      <c r="D42" s="100" t="s">
        <v>24</v>
      </c>
      <c r="E42" s="121">
        <v>1000</v>
      </c>
      <c r="F42" s="121">
        <v>1000</v>
      </c>
      <c r="G42" s="119" t="s">
        <v>111</v>
      </c>
      <c r="H42" s="120">
        <v>43282</v>
      </c>
      <c r="I42" s="68"/>
      <c r="J42" s="69"/>
      <c r="K42" s="84"/>
      <c r="L42" s="84"/>
      <c r="M42" s="93"/>
      <c r="N42" s="95"/>
      <c r="O42" s="84"/>
      <c r="P42" s="84"/>
    </row>
    <row r="43" spans="1:16" s="70" customFormat="1" ht="14.4" customHeight="1">
      <c r="A43" s="99">
        <v>39</v>
      </c>
      <c r="B43" s="100" t="s">
        <v>6</v>
      </c>
      <c r="C43" s="100" t="s">
        <v>63</v>
      </c>
      <c r="D43" s="100" t="s">
        <v>8</v>
      </c>
      <c r="E43" s="121">
        <v>1000</v>
      </c>
      <c r="F43" s="121">
        <v>1000</v>
      </c>
      <c r="G43" s="119" t="s">
        <v>111</v>
      </c>
      <c r="H43" s="124">
        <v>44242</v>
      </c>
      <c r="I43" s="68"/>
      <c r="J43" s="69"/>
      <c r="K43" s="84"/>
      <c r="L43" s="84"/>
      <c r="M43" s="93"/>
      <c r="N43" s="95"/>
      <c r="O43" s="84"/>
      <c r="P43" s="84"/>
    </row>
    <row r="44" spans="1:16" s="70" customFormat="1" ht="14.4" customHeight="1">
      <c r="A44" s="99">
        <v>40</v>
      </c>
      <c r="B44" s="100" t="s">
        <v>4</v>
      </c>
      <c r="C44" s="100" t="s">
        <v>83</v>
      </c>
      <c r="D44" s="100" t="s">
        <v>36</v>
      </c>
      <c r="E44" s="121">
        <v>1000</v>
      </c>
      <c r="F44" s="121">
        <v>1000</v>
      </c>
      <c r="G44" s="119" t="s">
        <v>111</v>
      </c>
      <c r="H44" s="120" t="s">
        <v>156</v>
      </c>
      <c r="I44" s="68"/>
      <c r="J44" s="69"/>
      <c r="K44" s="84"/>
      <c r="L44" s="84"/>
      <c r="M44" s="93"/>
      <c r="N44" s="95"/>
      <c r="O44" s="84"/>
      <c r="P44" s="84"/>
    </row>
    <row r="45" spans="1:16" s="70" customFormat="1" ht="14.4" customHeight="1">
      <c r="A45" s="99">
        <v>41</v>
      </c>
      <c r="B45" s="100" t="s">
        <v>4</v>
      </c>
      <c r="C45" s="100" t="s">
        <v>84</v>
      </c>
      <c r="D45" s="100" t="s">
        <v>85</v>
      </c>
      <c r="E45" s="121">
        <v>1000</v>
      </c>
      <c r="F45" s="121">
        <v>1000</v>
      </c>
      <c r="G45" s="119" t="s">
        <v>117</v>
      </c>
      <c r="H45" s="120" t="s">
        <v>156</v>
      </c>
      <c r="I45" s="68"/>
      <c r="J45" s="69"/>
      <c r="K45" s="84"/>
      <c r="L45" s="84"/>
      <c r="M45" s="93"/>
      <c r="N45" s="95"/>
      <c r="O45" s="84"/>
      <c r="P45" s="84"/>
    </row>
    <row r="46" spans="1:16" s="70" customFormat="1" ht="14.4" customHeight="1">
      <c r="A46" s="99">
        <v>42</v>
      </c>
      <c r="B46" s="100" t="s">
        <v>4</v>
      </c>
      <c r="C46" s="100" t="s">
        <v>86</v>
      </c>
      <c r="D46" s="100" t="s">
        <v>7</v>
      </c>
      <c r="E46" s="121">
        <v>1000</v>
      </c>
      <c r="F46" s="121">
        <v>1000</v>
      </c>
      <c r="G46" s="119" t="s">
        <v>118</v>
      </c>
      <c r="H46" s="120" t="s">
        <v>156</v>
      </c>
      <c r="I46" s="68"/>
      <c r="J46" s="69"/>
      <c r="K46" s="84"/>
      <c r="L46" s="84"/>
      <c r="M46" s="93"/>
      <c r="N46" s="95"/>
      <c r="O46" s="84"/>
      <c r="P46" s="84"/>
    </row>
    <row r="47" spans="1:16" s="70" customFormat="1" ht="14.4" customHeight="1">
      <c r="A47" s="99">
        <v>43</v>
      </c>
      <c r="B47" s="100" t="s">
        <v>4</v>
      </c>
      <c r="C47" s="100" t="s">
        <v>87</v>
      </c>
      <c r="D47" s="100" t="s">
        <v>88</v>
      </c>
      <c r="E47" s="121">
        <v>1000</v>
      </c>
      <c r="F47" s="121">
        <v>1000</v>
      </c>
      <c r="G47" s="119" t="s">
        <v>118</v>
      </c>
      <c r="H47" s="120" t="s">
        <v>156</v>
      </c>
      <c r="I47" s="68"/>
      <c r="J47" s="69"/>
      <c r="K47" s="84"/>
      <c r="L47" s="84"/>
      <c r="M47" s="93"/>
      <c r="N47" s="95"/>
      <c r="O47" s="84"/>
      <c r="P47" s="84"/>
    </row>
    <row r="48" spans="1:16" s="70" customFormat="1" ht="14.4" customHeight="1">
      <c r="A48" s="99">
        <v>44</v>
      </c>
      <c r="B48" s="100" t="s">
        <v>4</v>
      </c>
      <c r="C48" s="100" t="s">
        <v>89</v>
      </c>
      <c r="D48" s="100" t="s">
        <v>90</v>
      </c>
      <c r="E48" s="121">
        <v>1000</v>
      </c>
      <c r="F48" s="121">
        <v>1000</v>
      </c>
      <c r="G48" s="119" t="s">
        <v>117</v>
      </c>
      <c r="H48" s="120" t="s">
        <v>157</v>
      </c>
      <c r="I48" s="68"/>
      <c r="J48" s="69"/>
      <c r="K48" s="84"/>
      <c r="L48" s="84"/>
      <c r="M48" s="93"/>
      <c r="N48" s="95"/>
      <c r="O48" s="84"/>
      <c r="P48" s="84"/>
    </row>
    <row r="49" spans="1:16" s="70" customFormat="1" ht="14.4" customHeight="1">
      <c r="A49" s="99">
        <v>45</v>
      </c>
      <c r="B49" s="100" t="s">
        <v>75</v>
      </c>
      <c r="C49" s="100" t="s">
        <v>91</v>
      </c>
      <c r="D49" s="100" t="s">
        <v>76</v>
      </c>
      <c r="E49" s="121">
        <v>1000</v>
      </c>
      <c r="F49" s="121">
        <v>1000</v>
      </c>
      <c r="G49" s="119" t="s">
        <v>114</v>
      </c>
      <c r="H49" s="120" t="s">
        <v>158</v>
      </c>
      <c r="I49" s="68"/>
      <c r="J49" s="69"/>
      <c r="K49" s="84"/>
      <c r="L49" s="84"/>
      <c r="M49" s="93"/>
      <c r="N49" s="95"/>
      <c r="O49" s="84"/>
      <c r="P49" s="84"/>
    </row>
    <row r="50" spans="1:16" s="70" customFormat="1" ht="14.4" customHeight="1">
      <c r="A50" s="99">
        <v>46</v>
      </c>
      <c r="B50" s="100" t="s">
        <v>4</v>
      </c>
      <c r="C50" s="100" t="s">
        <v>92</v>
      </c>
      <c r="D50" s="100" t="s">
        <v>93</v>
      </c>
      <c r="E50" s="121">
        <v>1000</v>
      </c>
      <c r="F50" s="121">
        <v>1000</v>
      </c>
      <c r="G50" s="119" t="s">
        <v>117</v>
      </c>
      <c r="H50" s="120" t="s">
        <v>159</v>
      </c>
      <c r="I50" s="68"/>
      <c r="J50" s="69"/>
      <c r="K50" s="84"/>
      <c r="L50" s="84"/>
      <c r="M50" s="93"/>
      <c r="N50" s="95"/>
      <c r="O50" s="84"/>
      <c r="P50" s="84"/>
    </row>
    <row r="51" spans="1:16" s="70" customFormat="1" ht="14.4" customHeight="1">
      <c r="A51" s="99">
        <v>47</v>
      </c>
      <c r="B51" s="100" t="s">
        <v>4</v>
      </c>
      <c r="C51" s="100" t="s">
        <v>94</v>
      </c>
      <c r="D51" s="100" t="s">
        <v>95</v>
      </c>
      <c r="E51" s="121">
        <v>1000</v>
      </c>
      <c r="F51" s="121">
        <v>1000</v>
      </c>
      <c r="G51" s="119" t="s">
        <v>122</v>
      </c>
      <c r="H51" s="120" t="s">
        <v>159</v>
      </c>
      <c r="I51" s="68"/>
      <c r="J51" s="69"/>
      <c r="K51" s="84"/>
      <c r="L51" s="84"/>
      <c r="M51" s="93"/>
      <c r="N51" s="95"/>
      <c r="O51" s="84"/>
      <c r="P51" s="84"/>
    </row>
    <row r="52" spans="1:16" s="70" customFormat="1" ht="14.4" customHeight="1">
      <c r="A52" s="99">
        <v>48</v>
      </c>
      <c r="B52" s="100" t="s">
        <v>4</v>
      </c>
      <c r="C52" s="100" t="s">
        <v>96</v>
      </c>
      <c r="D52" s="100" t="s">
        <v>24</v>
      </c>
      <c r="E52" s="121">
        <v>1000</v>
      </c>
      <c r="F52" s="121">
        <v>1000</v>
      </c>
      <c r="G52" s="119" t="s">
        <v>111</v>
      </c>
      <c r="H52" s="120" t="s">
        <v>160</v>
      </c>
      <c r="I52" s="68"/>
      <c r="J52" s="69"/>
      <c r="K52" s="84"/>
      <c r="L52" s="84"/>
      <c r="M52" s="93"/>
      <c r="N52" s="95"/>
      <c r="O52" s="84"/>
      <c r="P52" s="84"/>
    </row>
    <row r="53" spans="1:16" s="70" customFormat="1" ht="14.4" customHeight="1">
      <c r="A53" s="99">
        <v>49</v>
      </c>
      <c r="B53" s="100" t="s">
        <v>4</v>
      </c>
      <c r="C53" s="100" t="s">
        <v>97</v>
      </c>
      <c r="D53" s="100" t="s">
        <v>98</v>
      </c>
      <c r="E53" s="121">
        <v>1000</v>
      </c>
      <c r="F53" s="121">
        <v>1000</v>
      </c>
      <c r="G53" s="119" t="s">
        <v>109</v>
      </c>
      <c r="H53" s="120" t="s">
        <v>161</v>
      </c>
      <c r="I53" s="68"/>
      <c r="J53" s="69"/>
      <c r="K53" s="84"/>
      <c r="L53" s="84"/>
      <c r="M53" s="93"/>
      <c r="N53" s="95"/>
      <c r="O53" s="84"/>
      <c r="P53" s="84"/>
    </row>
    <row r="54" spans="1:16" s="70" customFormat="1" ht="14.4" customHeight="1">
      <c r="A54" s="99">
        <v>50</v>
      </c>
      <c r="B54" s="100" t="s">
        <v>4</v>
      </c>
      <c r="C54" s="100" t="s">
        <v>99</v>
      </c>
      <c r="D54" s="100" t="s">
        <v>100</v>
      </c>
      <c r="E54" s="121">
        <v>1000</v>
      </c>
      <c r="F54" s="121">
        <v>1000</v>
      </c>
      <c r="G54" s="119" t="s">
        <v>121</v>
      </c>
      <c r="H54" s="120" t="s">
        <v>162</v>
      </c>
      <c r="I54" s="68"/>
      <c r="J54" s="69"/>
      <c r="K54" s="84"/>
      <c r="L54" s="84"/>
      <c r="M54" s="93"/>
      <c r="N54" s="95"/>
      <c r="O54" s="84"/>
      <c r="P54" s="84"/>
    </row>
    <row r="55" spans="1:16" s="70" customFormat="1" ht="14.4" customHeight="1">
      <c r="A55" s="99">
        <v>51</v>
      </c>
      <c r="B55" s="100" t="s">
        <v>75</v>
      </c>
      <c r="C55" s="100" t="s">
        <v>33</v>
      </c>
      <c r="D55" s="100" t="s">
        <v>101</v>
      </c>
      <c r="E55" s="121">
        <v>1000</v>
      </c>
      <c r="F55" s="121">
        <v>1000</v>
      </c>
      <c r="G55" s="119" t="s">
        <v>113</v>
      </c>
      <c r="H55" s="120" t="s">
        <v>163</v>
      </c>
      <c r="I55" s="68"/>
      <c r="J55" s="69"/>
      <c r="K55" s="84"/>
      <c r="L55" s="84"/>
      <c r="M55" s="93"/>
      <c r="N55" s="95"/>
      <c r="O55" s="84"/>
      <c r="P55" s="84"/>
    </row>
    <row r="56" spans="1:16" ht="14.4" customHeight="1">
      <c r="A56" s="125">
        <v>52</v>
      </c>
      <c r="B56" s="126" t="s">
        <v>4</v>
      </c>
      <c r="C56" s="126" t="s">
        <v>102</v>
      </c>
      <c r="D56" s="126" t="s">
        <v>103</v>
      </c>
      <c r="E56" s="127">
        <v>1000</v>
      </c>
      <c r="F56" s="121">
        <v>1000</v>
      </c>
      <c r="G56" s="128" t="s">
        <v>109</v>
      </c>
      <c r="H56" s="129" t="s">
        <v>164</v>
      </c>
    </row>
    <row r="57" spans="1:16" ht="14.4" customHeight="1">
      <c r="A57" s="130">
        <v>53</v>
      </c>
      <c r="B57" s="131" t="s">
        <v>4</v>
      </c>
      <c r="C57" s="132" t="s">
        <v>104</v>
      </c>
      <c r="D57" s="132" t="s">
        <v>36</v>
      </c>
      <c r="E57" s="133">
        <v>1000</v>
      </c>
      <c r="F57" s="134">
        <v>1000</v>
      </c>
      <c r="G57" s="135" t="s">
        <v>122</v>
      </c>
      <c r="H57" s="136" t="s">
        <v>124</v>
      </c>
    </row>
    <row r="58" spans="1:16" ht="14.4" customHeight="1">
      <c r="A58" s="137">
        <v>54</v>
      </c>
      <c r="B58" s="126" t="s">
        <v>4</v>
      </c>
      <c r="C58" s="126" t="s">
        <v>105</v>
      </c>
      <c r="D58" s="126" t="s">
        <v>36</v>
      </c>
      <c r="E58" s="133">
        <v>1000</v>
      </c>
      <c r="F58" s="134">
        <v>1000</v>
      </c>
      <c r="G58" s="128" t="s">
        <v>109</v>
      </c>
      <c r="H58" s="138" t="s">
        <v>125</v>
      </c>
    </row>
    <row r="59" spans="1:16" ht="14.4" customHeight="1" thickBot="1">
      <c r="A59" s="139">
        <v>55</v>
      </c>
      <c r="B59" s="140" t="s">
        <v>4</v>
      </c>
      <c r="C59" s="140" t="s">
        <v>106</v>
      </c>
      <c r="D59" s="140" t="s">
        <v>107</v>
      </c>
      <c r="E59" s="141">
        <v>1000</v>
      </c>
      <c r="F59" s="142">
        <v>1000</v>
      </c>
      <c r="G59" s="143" t="s">
        <v>118</v>
      </c>
      <c r="H59" s="144" t="s">
        <v>126</v>
      </c>
    </row>
  </sheetData>
  <sheetProtection selectLockedCells="1" selectUnlockedCells="1"/>
  <mergeCells count="1">
    <mergeCell ref="A1:H1"/>
  </mergeCells>
  <printOptions horizontalCentered="1"/>
  <pageMargins left="0" right="0" top="0.23622047244094491" bottom="0.23622047244094491" header="0.51181102362204722" footer="0.31496062992125984"/>
  <pageSetup paperSize="9" scale="45" firstPageNumber="0" orientation="landscape" horizontalDpi="4294967293" r:id="rId1"/>
  <headerFooter alignWithMargins="0">
    <oddFooter xml:space="preserve">&amp;C&amp;"Verdana,Bold"&amp;6Page    of      </oddFooter>
  </headerFooter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Worksheets</vt:lpstr>
      </vt:variant>
      <vt:variant>
        <vt:i4>2</vt:i4>
      </vt:variant>
      <vt:variant>
        <vt:lpstr>Named Ranges</vt:lpstr>
      </vt:variant>
      <vt:variant>
        <vt:i4>1</vt:i4>
      </vt:variant>
    </vt:vector>
  </HeadingPairs>
  <TitlesOfParts>
    <vt:vector size="3" baseType="lpstr">
      <vt:lpstr>RENVIR </vt:lpstr>
      <vt:lpstr>M&amp;B Bonus</vt:lpstr>
      <vt:lpstr>'M&amp;B Bonus'!Print_Area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HQ</dc:creator>
  <cp:lastModifiedBy>James Daniels</cp:lastModifiedBy>
  <dcterms:created xsi:type="dcterms:W3CDTF">2021-07-05T09:27:16Z</dcterms:created>
  <dcterms:modified xsi:type="dcterms:W3CDTF">2024-12-12T10:26:50Z</dcterms:modified>
</cp:coreProperties>
</file>